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3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Necesidades" sheetId="1" r:id="rId4"/>
    <sheet state="visible" name="Especificaciones" sheetId="2" r:id="rId5"/>
    <sheet state="visible" name="Copia de Especificaciones" sheetId="3" r:id="rId6"/>
    <sheet state="visible" name="Copia de Necesidades" sheetId="4" r:id="rId7"/>
    <sheet state="visible" name="Subfunciones" sheetId="5" r:id="rId8"/>
    <sheet state="visible" name="Modificaciones" sheetId="6" r:id="rId9"/>
    <sheet state="visible" name="Copia de Sensores" sheetId="7" r:id="rId10"/>
    <sheet state="visible" name="Matriz de desición" sheetId="8" r:id="rId11"/>
    <sheet state="visible" name="Presupuesto" sheetId="9" r:id="rId12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H4">
      <text>
        <t xml:space="preserve">Para baja demanda -&gt; en caso de que estén jugando entre dos personas, no llevan tantas pelotas
Media demanda -&gt; Para entrenamiento en solitario de jugadores avanzados, donde una pelota les dura más en el juego
Alta demanda -&gt; Principiantes que nunca la atinan a la pelota XD</t>
      </text>
    </comment>
    <comment authorId="0" ref="E39">
      <text>
        <t xml:space="preserve">https://es.scribd.com/document/124626378/Indice-de-Serviciabilidad
----
Cambiar métrica
	-Juan Manuel Zuleta Ceja</t>
      </text>
    </comment>
    <comment authorId="0" ref="D25">
      <text>
        <t xml:space="preserve">Qué notificaciones
	-Juan Manuel Zuleta Ceja</t>
      </text>
    </comment>
    <comment authorId="0" ref="C23">
      <text>
        <t xml:space="preserve">Reevaluar
	-Juan Manuel Zuleta Ceja</t>
      </text>
    </comment>
    <comment authorId="0" ref="G21">
      <text>
        <t xml:space="preserve">Un valor máximo (menos que una aspiradora)
	-Juan Manuel Zuleta Ceja</t>
      </text>
    </comment>
    <comment authorId="0" ref="D19">
      <text>
        <t xml:space="preserve">Característica de interfaz, tiempo de aprendizaje
	-Juan Manuel Zuleta Ceja</t>
      </text>
    </comment>
    <comment authorId="0" ref="C13">
      <text>
        <t xml:space="preserve">Relacionar ¿Cómo se haría?
	-Juan Manuel Zuleta Ceja</t>
      </text>
    </comment>
    <comment authorId="0" ref="E11">
      <text>
        <t xml:space="preserve">Mostrar hasta una zona de atención (?)
	-Juan Manuel Zuleta Ceja</t>
      </text>
    </comment>
    <comment authorId="0" ref="D9">
      <text>
        <t xml:space="preserve">Definir cómo se quisiera llevar de forma que cumpla con esto como "cargar"
	-Juan Manuel Zuleta Ceja</t>
      </text>
    </comment>
    <comment authorId="0" ref="E1">
      <text>
        <t xml:space="preserve">Explicación breve de lo que se está pidiendo
	-Juan Manuel Zuleta Ceja</t>
      </text>
    </comment>
    <comment authorId="0" ref="E2">
      <text>
        <t xml:space="preserve">Resita golpes de los jugadores
	-Juan Manuel Zuleta Ceja</t>
      </text>
    </comment>
    <comment authorId="0" ref="G17">
      <text>
        <t xml:space="preserve">Añadir tiempo
	-Juan Manuel Zuleta Ceja</t>
      </text>
    </comment>
    <comment authorId="0" ref="D35">
      <text>
        <t xml:space="preserve">Solución de portátil
	-Juan Manuel Zuleta Ceja</t>
      </text>
    </comment>
    <comment authorId="0" ref="D16">
      <text>
        <t xml:space="preserve">tiempo de recagra
	-Juan Manuel Zuleta Ceja</t>
      </text>
    </comment>
    <comment authorId="0" ref="D45">
      <text>
        <t xml:space="preserve">Cómo el robot detecta a la pelota
Cómo se dirige a ella:
Objeto dinámico: un objeto que no estaba pero luego se presenta
	-Juan Manuel Zuleta Ceja</t>
      </text>
    </comment>
    <comment authorId="0" ref="D6">
      <text>
        <t xml:space="preserve">Descomponer en métricas que cumplan la necesidad
	-Juan Manuel Zuleta Ceja</t>
      </text>
    </comment>
    <comment authorId="0" ref="E6">
      <text>
        <t xml:space="preserve">Selección de materiales 
Mecánica del móvil
	-Juan Manuel Zuleta Ceja</t>
      </text>
    </comment>
    <comment authorId="0" ref="C28">
      <text>
        <t xml:space="preserve">Remooove
	-Juan Manuel Zuleta Ceja</t>
      </text>
    </comment>
    <comment authorId="0" ref="D4">
      <text>
        <t xml:space="preserve">Cambiar contenedor fácilmente
	-Juan Manuel Zuleta Ceja</t>
      </text>
    </comment>
    <comment authorId="0" ref="D23">
      <text>
        <t xml:space="preserve">Control remoto
	-Juan Manuel Zuleta Ceja</t>
      </text>
    </comment>
    <comment authorId="0" ref="C27">
      <text>
        <t xml:space="preserve">Desmenuzar en otras necesidades (o considerarla dentro de las ya establecidas)
	-Juan Manuel Zuleta Ceja</t>
      </text>
    </comment>
    <comment authorId="0" ref="D33">
      <text>
        <t xml:space="preserve">Esta especificación puede combinarse con otras, es importante revisar que importa más:
Rapidez por operación/comodidad por operación/intuición
	-Emilio Morales Luna
Poco mantenimiento
	-Juan Manuel Zuleta Ceja</t>
      </text>
    </comment>
    <comment authorId="0" ref="H55">
      <text>
        <t xml:space="preserve">Torque de un motorreductor 120:1 para Carrito
	-José Sánchez</t>
      </text>
    </comment>
    <comment authorId="0" ref="H42">
      <text>
        <t xml:space="preserve">https://www.vts-tenis.com/blog/2012/03/dimensiones-de-una-pista-de-tenis/
Aqui encontré las dimensiones de una cancha de tennis, quizá haya canchas amateur cuyas dimensiones difieran pero esa es la norma.
	-Emilio Morales Luna
_Marcar como resuelto_
	-Emilio Morales Luna
_Reabierto_
	-Emilio Morales Luna
Color de línea, espesor, etc.
	-Juan Manuel Zuleta Ceja</t>
      </text>
    </comment>
    <comment authorId="0" ref="D27">
      <text>
        <t xml:space="preserve">Yo creo que la ergonomía es un aspectos que se puede dividir en varias métricas ¿O hay alguna que generalice a la ergonomía?
	-César Adrián Franco Téllez</t>
      </text>
    </comment>
    <comment authorId="0" ref="H15">
      <text>
        <t xml:space="preserve">Solar, eléctrica, baterías
	-Miguel Angel Sánchez</t>
      </text>
    </comment>
    <comment authorId="0" ref="H22">
      <text>
        <t xml:space="preserve">Medí mi mano del suelo al piso, y siendo que mido 1.70 pues igual puede variar entre el integrante del equipo más bajo y más alto el valor ideal
	-Juan Manuel Zuleta Ceja</t>
      </text>
    </comment>
    <comment authorId="0" ref="G2">
      <text>
        <t xml:space="preserve">Investigar carga
	-Juan Manuel Zuleta Ceja</t>
      </text>
    </comment>
    <comment authorId="0" ref="G16">
      <text>
        <t xml:space="preserve">Equipo, encontré que un valor marginal podría ser 4 horas porque en este artículo menciona que un jugador profesional entrena 24 o más horas a la semana, entonce si dividimos 24 horas entre 6 días que entrene, dan 4 horas como mínimo, asumiendo que las 4 horas está en la cancha: https://efdeportes.com/efd144/lesiones-musculo-esqueleticas-en-tenis.htm
	-Juan Manuel Zuleta Ceja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H4">
      <text>
        <t xml:space="preserve">Para baja demanda -&gt; en caso de que estén jugando entre dos personas, no llevan tantas pelotas
Media demanda -&gt; Para entrenamiento en solitario de jugadores avanzados, donde una pelota les dura más en el juego
Alta demanda -&gt; Principiantes que nunca la atinan a la pelota XD</t>
      </text>
    </comment>
    <comment authorId="0" ref="E39">
      <text>
        <t xml:space="preserve">Aquí hay algunos aspectos para evaluar la estética, lo cual necesitará submétricas subjetivas
https://www.significados.com/valores-esteticos/</t>
      </text>
    </comment>
    <comment authorId="0" ref="F39">
      <text>
        <t xml:space="preserve">Promedio de las subcategorías :p, digamos, calificar cada aspecto del 1 al 5
</t>
      </text>
    </comment>
    <comment authorId="0" ref="E40">
      <text>
        <t xml:space="preserve">https://es.scribd.com/document/124626378/Indice-de-Serviciabilidad</t>
      </text>
    </comment>
  </commentList>
</comments>
</file>

<file path=xl/comments3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B3">
      <text>
        <t xml:space="preserve">Elaborar enunciado x criterio
	-Juan Manuel Zuleta Ceja</t>
      </text>
    </comment>
  </commentList>
</comments>
</file>

<file path=xl/sharedStrings.xml><?xml version="1.0" encoding="utf-8"?>
<sst xmlns="http://schemas.openxmlformats.org/spreadsheetml/2006/main" count="1232" uniqueCount="469">
  <si>
    <t xml:space="preserve">Buenas </t>
  </si>
  <si>
    <t>En duda</t>
  </si>
  <si>
    <t>Lista de necesidades</t>
  </si>
  <si>
    <t>Importancia 1(min) - 5 (max)</t>
  </si>
  <si>
    <t>Especificación derivada</t>
  </si>
  <si>
    <t>Descartadas</t>
  </si>
  <si>
    <t>Grupo</t>
  </si>
  <si>
    <t>Cluster</t>
  </si>
  <si>
    <t>El robot recoge pelotas de tenis</t>
  </si>
  <si>
    <t>levanta todas las pelotas lanzadas por el jugador que entrena</t>
  </si>
  <si>
    <t>Recolección</t>
  </si>
  <si>
    <t>Capacidad de almacenamiento de al menos 25 pelotas</t>
  </si>
  <si>
    <t>es portátil</t>
  </si>
  <si>
    <t>Chasis</t>
  </si>
  <si>
    <t>Dimenciones que no superen 1m^3</t>
  </si>
  <si>
    <t>es de uso intuitivo</t>
  </si>
  <si>
    <t>Experiencia de usuario</t>
  </si>
  <si>
    <t>indica el nivel de energía de la batería</t>
  </si>
  <si>
    <t>Energía</t>
  </si>
  <si>
    <t>es resistente a posibles impactos (golpes de las pelotas,etc)</t>
  </si>
  <si>
    <t>Recolecta rápida</t>
  </si>
  <si>
    <t>Opera silenciosamente</t>
  </si>
  <si>
    <t>tiene un diseño compacto</t>
  </si>
  <si>
    <t>Cuenta con un contenedor de pelotas</t>
  </si>
  <si>
    <t>pone a una altura cómoda las pelotas para tomarlas</t>
  </si>
  <si>
    <t>entrega las pelotas recogidas fácilmente</t>
  </si>
  <si>
    <t>Ajolotes</t>
  </si>
  <si>
    <t>se conecta a diferentes fuentes de energía para recargase</t>
  </si>
  <si>
    <t>Configuración remota</t>
  </si>
  <si>
    <t>tiene una modalidad para principiantes.</t>
  </si>
  <si>
    <t>El usuario fácilmente puede tomar las pelotas almacenadas</t>
  </si>
  <si>
    <t>El robot debe rellenar las pelotas antes de que se terminen las que están disponibles</t>
  </si>
  <si>
    <t>evita que el jugador se agache demasiado para recolectarlas.</t>
  </si>
  <si>
    <t>opera de forma autónoma</t>
  </si>
  <si>
    <t>Navegación</t>
  </si>
  <si>
    <t>conoce su orientación y posición con respecto a la cancha</t>
  </si>
  <si>
    <t>Tiene sensores, actuadores, y una unidad de control</t>
  </si>
  <si>
    <t>soporta irregularidades moderadas en la cancha.</t>
  </si>
  <si>
    <t>notifica falta de mantenimiento si encuentra una irregularidad en la cancha</t>
  </si>
  <si>
    <t>notifica mantenimiento del mismo.</t>
  </si>
  <si>
    <t>tiene diferentes capacidades de almacenamiento.</t>
  </si>
  <si>
    <t>Puede recoger 25, 30 o 50 pelotas</t>
  </si>
  <si>
    <t>Covenant</t>
  </si>
  <si>
    <t>cuenta las pelotas recogidas</t>
  </si>
  <si>
    <t>tiene un compartimiento para guardar raquetas</t>
  </si>
  <si>
    <t>es ergonómico</t>
  </si>
  <si>
    <t xml:space="preserve">verifica el estado de las pelotas </t>
  </si>
  <si>
    <t>ocupa materiales adecuados para su movimiento dentro de la cancha</t>
  </si>
  <si>
    <t>funciona con condiciones de poca luz</t>
  </si>
  <si>
    <t>Tiene un sistema de iluminación</t>
  </si>
  <si>
    <t>Trabaja una buena cantidad de tiempo</t>
  </si>
  <si>
    <t>Funciona por lo menos 8 horas por carga</t>
  </si>
  <si>
    <t>Se dirije directmante hacia donde están las pelotas</t>
  </si>
  <si>
    <t>Reconoce las pelotas, planea una ruta hacia ellas</t>
  </si>
  <si>
    <t>Recolecta cualquier tipo de pelota de tenis</t>
  </si>
  <si>
    <t>Recolecta pelotas de peso entre 56.7 y 58.5 gramos; dámetro entre entre 6.35 cm y 6.67 cm; superficie uniforme de color blanco o amarillo.</t>
  </si>
  <si>
    <t>cuenta con algo para saber su ubicación</t>
  </si>
  <si>
    <t>Cuenta con un GPS</t>
  </si>
  <si>
    <t>envía una señal con su ubicación antes de que se termine la bateria</t>
  </si>
  <si>
    <t>Envía su posición a un operador cuando tiene 5% de bateria y después deja de moverse</t>
  </si>
  <si>
    <t>Envía de notificaciones si se presesentan dificultades</t>
  </si>
  <si>
    <t>Envio de notificaciones a aplicación movil</t>
  </si>
  <si>
    <t>Se gestiona mediante aplicación movil</t>
  </si>
  <si>
    <t>Conexión IoT</t>
  </si>
  <si>
    <t>Barre la cancha, y remueve basuras.</t>
  </si>
  <si>
    <t>Cuenta con escobillas</t>
  </si>
  <si>
    <t>Diseño estético y bonito</t>
  </si>
  <si>
    <t>Diseño con curvas, materiales modernos y colores llamativos</t>
  </si>
  <si>
    <t>Es ligero</t>
  </si>
  <si>
    <t xml:space="preserve">Manipula las pelotas de tenis sin maltratarlas </t>
  </si>
  <si>
    <t>Es resistente al agua</t>
  </si>
  <si>
    <t>cuenta con protocolos de antiatasco</t>
  </si>
  <si>
    <t>Reconoce su area de trabajo y no sale de ella</t>
  </si>
  <si>
    <t>De fácil mantenimiento</t>
  </si>
  <si>
    <t>Experiencia de Usuario</t>
  </si>
  <si>
    <t>Evita obstaculos que se presenten en el área de trabajo</t>
  </si>
  <si>
    <t>es plegable</t>
  </si>
  <si>
    <t>Necesidades</t>
  </si>
  <si>
    <t>Total</t>
  </si>
  <si>
    <t>1,6,9,30,39</t>
  </si>
  <si>
    <t>2,5,8,20,26,36,37,40</t>
  </si>
  <si>
    <t>3,7,10,12,18,19,22,24,25,32,33,34,35,44,47</t>
  </si>
  <si>
    <t>4,11,28</t>
  </si>
  <si>
    <t>16,17,27,29,31,41,42,46</t>
  </si>
  <si>
    <t>Necesidad</t>
  </si>
  <si>
    <t>Métrica</t>
  </si>
  <si>
    <t>Unidades</t>
  </si>
  <si>
    <t>Valor marginal</t>
  </si>
  <si>
    <t>Valor Ideal</t>
  </si>
  <si>
    <t>Categoría</t>
  </si>
  <si>
    <t>Principales</t>
  </si>
  <si>
    <t>Resistente a impactos</t>
  </si>
  <si>
    <t>Carga</t>
  </si>
  <si>
    <t>MPa</t>
  </si>
  <si>
    <t>Moverse</t>
  </si>
  <si>
    <t>No son principales</t>
  </si>
  <si>
    <t>-</t>
  </si>
  <si>
    <t>Diseño compacto</t>
  </si>
  <si>
    <t>LargoxAnchoxAlto</t>
  </si>
  <si>
    <t>mm</t>
  </si>
  <si>
    <t>650x250x350</t>
  </si>
  <si>
    <t>450x260x340</t>
  </si>
  <si>
    <t>Recoger pelotas</t>
  </si>
  <si>
    <t>Contenedores de almacenamiento</t>
  </si>
  <si>
    <t>Número de contedores</t>
  </si>
  <si>
    <t>Piezas</t>
  </si>
  <si>
    <t>Cambio de contenedor fácilmente</t>
  </si>
  <si>
    <t>Emplea materiales adecuados para moverse dentro de la cancha</t>
  </si>
  <si>
    <t>Coeficiente de fricción</t>
  </si>
  <si>
    <t>u</t>
  </si>
  <si>
    <t>Deformación en las llantas</t>
  </si>
  <si>
    <t>Ligero</t>
  </si>
  <si>
    <t>Masa</t>
  </si>
  <si>
    <t>kg</t>
  </si>
  <si>
    <t>Resistente al agua</t>
  </si>
  <si>
    <t>Soporta salpicaduras</t>
  </si>
  <si>
    <t>Binario</t>
  </si>
  <si>
    <t>Indica el nivel de carga</t>
  </si>
  <si>
    <t>Visibilidad</t>
  </si>
  <si>
    <t>No</t>
  </si>
  <si>
    <t>Si</t>
  </si>
  <si>
    <t>Batería</t>
  </si>
  <si>
    <t>????</t>
  </si>
  <si>
    <t>Formato para indicar batería</t>
  </si>
  <si>
    <t>Porcentaje / color</t>
  </si>
  <si>
    <t>Fuentes de energía para recarga</t>
  </si>
  <si>
    <t>Recarga solar</t>
  </si>
  <si>
    <t>Recarga eléctica</t>
  </si>
  <si>
    <t>Duración de batería</t>
  </si>
  <si>
    <t>Tiempo</t>
  </si>
  <si>
    <t>horas</t>
  </si>
  <si>
    <t>Se carga rápido</t>
  </si>
  <si>
    <t>min</t>
  </si>
  <si>
    <t>max 60</t>
  </si>
  <si>
    <t>Desplazamiento</t>
  </si>
  <si>
    <t>Elementos que permiten desplazamiento</t>
  </si>
  <si>
    <t>Manija,ruedas</t>
  </si>
  <si>
    <t>Intituivo</t>
  </si>
  <si>
    <t>Tiempo para echarlo andar</t>
  </si>
  <si>
    <t>Tiempo para recordar funcionamiento</t>
  </si>
  <si>
    <t>Silencioso</t>
  </si>
  <si>
    <t>Decíbiles</t>
  </si>
  <si>
    <t>db</t>
  </si>
  <si>
    <t>65-80</t>
  </si>
  <si>
    <t>55-65</t>
  </si>
  <si>
    <t>10,15</t>
  </si>
  <si>
    <t>Altura del contenedor</t>
  </si>
  <si>
    <t>Altura</t>
  </si>
  <si>
    <t>cm</t>
  </si>
  <si>
    <t>80-90</t>
  </si>
  <si>
    <t>90-120</t>
  </si>
  <si>
    <t>distancia mínima de configuracion</t>
  </si>
  <si>
    <t>m</t>
  </si>
  <si>
    <t>♾️</t>
  </si>
  <si>
    <t>Notificación irregularidad de la cancha</t>
  </si>
  <si>
    <t>Verificación</t>
  </si>
  <si>
    <t>Revisar métricas</t>
  </si>
  <si>
    <t>Alertas para mantenimiento</t>
  </si>
  <si>
    <t>Determinar necesidades que deriven de las establecidas</t>
  </si>
  <si>
    <t>Contador de pelotas</t>
  </si>
  <si>
    <t>Pelotas contadas</t>
  </si>
  <si>
    <t>Porcentaje</t>
  </si>
  <si>
    <t>Ergonomía</t>
  </si>
  <si>
    <t>Ángulo y altura</t>
  </si>
  <si>
    <t xml:space="preserve">Estado de las pelotas </t>
  </si>
  <si>
    <t xml:space="preserve">Cálidad </t>
  </si>
  <si>
    <t>Geolocalización antes de apagarse</t>
  </si>
  <si>
    <t>Ajuste a costo</t>
  </si>
  <si>
    <t>Notificación de dificultad</t>
  </si>
  <si>
    <t>Binaria</t>
  </si>
  <si>
    <t>Aplicación disponible</t>
  </si>
  <si>
    <t>Existencia</t>
  </si>
  <si>
    <t>Limpieza de cancha</t>
  </si>
  <si>
    <t>Detecta y desplaza basura</t>
  </si>
  <si>
    <t>Mantenimiento rápido</t>
  </si>
  <si>
    <t xml:space="preserve">Acciones/tiempo </t>
  </si>
  <si>
    <t>Acciones/min</t>
  </si>
  <si>
    <t>Remplazo de la batería</t>
  </si>
  <si>
    <t>Es plegable</t>
  </si>
  <si>
    <t>Porcenaje de reducción de dimensiones</t>
  </si>
  <si>
    <t>%</t>
  </si>
  <si>
    <t>Agradable a la vista</t>
  </si>
  <si>
    <t>Simetría, colores</t>
  </si>
  <si>
    <t xml:space="preserve">Promedio </t>
  </si>
  <si>
    <t>2.5-5</t>
  </si>
  <si>
    <t>Protocolo antiatasco</t>
  </si>
  <si>
    <t>Evita obstáculos</t>
  </si>
  <si>
    <t>Soporta un camino irregular</t>
  </si>
  <si>
    <t>índice de serviciabilidad</t>
  </si>
  <si>
    <t>índice</t>
  </si>
  <si>
    <t>2&lt;p&lt;4</t>
  </si>
  <si>
    <t>p=2</t>
  </si>
  <si>
    <t>Sistema de contraste</t>
  </si>
  <si>
    <t>Contraste</t>
  </si>
  <si>
    <t>Valor umbral del senor</t>
  </si>
  <si>
    <t>Geolocalización</t>
  </si>
  <si>
    <t>Error de Localización</t>
  </si>
  <si>
    <t>Visión</t>
  </si>
  <si>
    <t>Reconoce el área de trabajo</t>
  </si>
  <si>
    <t>Perímetro, Área</t>
  </si>
  <si>
    <t>m y m2</t>
  </si>
  <si>
    <t>Por definir</t>
  </si>
  <si>
    <t>Detección obstáculos</t>
  </si>
  <si>
    <t>Distancia máxima entre el robot y obstáculo</t>
  </si>
  <si>
    <t>30-40</t>
  </si>
  <si>
    <t>Detección  de objetos dinámicos</t>
  </si>
  <si>
    <t>Determinación de trayectoria</t>
  </si>
  <si>
    <t>Error entre pelota y robot</t>
  </si>
  <si>
    <t>Detección de pelotas</t>
  </si>
  <si>
    <t>Recoleccion (eficiencia)</t>
  </si>
  <si>
    <t>Pelotas recogidas</t>
  </si>
  <si>
    <t>Recolección rápida</t>
  </si>
  <si>
    <t>minutos</t>
  </si>
  <si>
    <t>10-20</t>
  </si>
  <si>
    <t>5-15</t>
  </si>
  <si>
    <t>Recoger las pelotas</t>
  </si>
  <si>
    <t>Contenedor</t>
  </si>
  <si>
    <t># Pelotas</t>
  </si>
  <si>
    <t>pelotas</t>
  </si>
  <si>
    <t>Recolección de cualquier pelota de tenis</t>
  </si>
  <si>
    <t>Diametos Pelotas de Tenis</t>
  </si>
  <si>
    <t>6.3-6.7</t>
  </si>
  <si>
    <t>6.35-6.67</t>
  </si>
  <si>
    <t>Maltrato por manipulación a la pelotas</t>
  </si>
  <si>
    <t>Reducción de diámetro</t>
  </si>
  <si>
    <t>Especificaciones</t>
  </si>
  <si>
    <t>altura del contenedor</t>
  </si>
  <si>
    <t>Longitud</t>
  </si>
  <si>
    <t>Funciones esenciales para el robot</t>
  </si>
  <si>
    <t>Disponibilidad</t>
  </si>
  <si>
    <t>Pelotas disponibles</t>
  </si>
  <si>
    <t>Número de pelotas</t>
  </si>
  <si>
    <t>&gt;10</t>
  </si>
  <si>
    <t xml:space="preserve">Es lo mismo que la 10, al menos la métrica </t>
  </si>
  <si>
    <t>Compartimentos para raquetas</t>
  </si>
  <si>
    <t>Compartimentos</t>
  </si>
  <si>
    <t>No. de compartimentos</t>
  </si>
  <si>
    <t>Resiste golpes de los jugadores</t>
  </si>
  <si>
    <t>Compacto</t>
  </si>
  <si>
    <t>Volumen del robot</t>
  </si>
  <si>
    <t>Contenedores de diferentes capacidades de almacenamiento</t>
  </si>
  <si>
    <t>Indicador de batería</t>
  </si>
  <si>
    <t>Concenso</t>
  </si>
  <si>
    <t>Duración de la batería del robot en operación</t>
  </si>
  <si>
    <t>Tiempo de recarga</t>
  </si>
  <si>
    <t>Tiempo de recarga de la batería del robot</t>
  </si>
  <si>
    <t>Las ruedas permiten movilidad eficaz</t>
  </si>
  <si>
    <t xml:space="preserve">mm </t>
  </si>
  <si>
    <t>Tiempo del usuario para aprender a manejarlo</t>
  </si>
  <si>
    <t>Tiempo del usuario para recordar cómo manejarlo</t>
  </si>
  <si>
    <t>Altura del contenedor al usuario</t>
  </si>
  <si>
    <t>Notificación de mantenimiento</t>
  </si>
  <si>
    <t>Conteo de las pelotas recogidas por el robot</t>
  </si>
  <si>
    <t>Notifica en caso de alguna dificultad en su funcionamiento</t>
  </si>
  <si>
    <t>Acciones/tiempo ---- Esfuerzo(?</t>
  </si>
  <si>
    <t>Estética</t>
  </si>
  <si>
    <t>Valores estéticos</t>
  </si>
  <si>
    <t>Plan de acción en caso de atascarse</t>
  </si>
  <si>
    <t>Capacidad de evitar obstáculos</t>
  </si>
  <si>
    <t>Contraste de color para detección de pelotas</t>
  </si>
  <si>
    <t>Delimitación del área de trabajo</t>
  </si>
  <si>
    <t>Reconocer perímetro</t>
  </si>
  <si>
    <t>Líneas, colores</t>
  </si>
  <si>
    <t>Error de la distancia entre pelota y robot</t>
  </si>
  <si>
    <t>Tiempo en que se recoge el total de pelotas</t>
  </si>
  <si>
    <t>Pelotas almacenadas en un contenedor</t>
  </si>
  <si>
    <t>Diametos admitidos de las Pelotas de Tenis</t>
  </si>
  <si>
    <t>Subsistemas</t>
  </si>
  <si>
    <t>Integrantes</t>
  </si>
  <si>
    <t>detección de pelotas</t>
  </si>
  <si>
    <t>Alan</t>
  </si>
  <si>
    <t xml:space="preserve">Francisco </t>
  </si>
  <si>
    <t>Miguel</t>
  </si>
  <si>
    <t>detección  de obstáculos</t>
  </si>
  <si>
    <t>Rodrigo</t>
  </si>
  <si>
    <t>detección del área de trabajo</t>
  </si>
  <si>
    <t>José</t>
  </si>
  <si>
    <t>Marcos</t>
  </si>
  <si>
    <t>Adrián</t>
  </si>
  <si>
    <t>rampa-aspas-eje giratorio</t>
  </si>
  <si>
    <t>Astro</t>
  </si>
  <si>
    <t>Emilio</t>
  </si>
  <si>
    <t>chasis</t>
  </si>
  <si>
    <t>Pedro</t>
  </si>
  <si>
    <t>Manuel</t>
  </si>
  <si>
    <t>batería</t>
  </si>
  <si>
    <t>ruedas</t>
  </si>
  <si>
    <t>Diego</t>
  </si>
  <si>
    <t>navegación</t>
  </si>
  <si>
    <t xml:space="preserve">Modificaicones </t>
  </si>
  <si>
    <t>Cambiar rampa (mayor altura)</t>
  </si>
  <si>
    <t xml:space="preserve">Lo único a raz de suelo es la rampa </t>
  </si>
  <si>
    <t>Quitar divisiones</t>
  </si>
  <si>
    <t>La electrónica queda en el suelo y al rededor del contenedor removible</t>
  </si>
  <si>
    <t>Aspas con material tipo jalador</t>
  </si>
  <si>
    <t>Ruedas del mmismo tamaño</t>
  </si>
  <si>
    <t>Asa tipo maleta</t>
  </si>
  <si>
    <t>Mecanismo de paneo</t>
  </si>
  <si>
    <t>Detección de obstaculos en frontalmente</t>
  </si>
  <si>
    <t>Modificaciones</t>
  </si>
  <si>
    <t xml:space="preserve">Reconfigurar soportes de eje y eje para que solo admita una pelota a la vez </t>
  </si>
  <si>
    <t xml:space="preserve">Añadir las guías </t>
  </si>
  <si>
    <t>Programar el eje para aceptar una pelota a la vez</t>
  </si>
  <si>
    <t>Rampa pequeña para sólo un nivel de llenado</t>
  </si>
  <si>
    <t xml:space="preserve">Sólo un sensor infrarrojo por lado </t>
  </si>
  <si>
    <t xml:space="preserve">Añadir amortiguador para eje </t>
  </si>
  <si>
    <t>Sensores</t>
  </si>
  <si>
    <t>Nombre del sensor</t>
  </si>
  <si>
    <t>VL53L0X</t>
  </si>
  <si>
    <t>VL6180X</t>
  </si>
  <si>
    <t>SENSOR ULTRASONICO HC - SR04</t>
  </si>
  <si>
    <t>TF-Luna</t>
  </si>
  <si>
    <t xml:space="preserve">Link de información </t>
  </si>
  <si>
    <t>Sensor láser VL53L0X</t>
  </si>
  <si>
    <t>Sensor láser VL6180X</t>
  </si>
  <si>
    <t>Sensor ultrasonico</t>
  </si>
  <si>
    <t>Sensor ToF</t>
  </si>
  <si>
    <t xml:space="preserve">Descripción del dispositivo </t>
  </si>
  <si>
    <t>Es un sensor de distancia infrarrojo láser de última generación</t>
  </si>
  <si>
    <t>Módulo óptico inteligente integrado para detección de proximidad, alcance y otras funciones.</t>
  </si>
  <si>
    <t>El sensor ultrasónico HC-SR04 que sirve para medir distancias por medio de sus dos transductores: un micrófono y altavoz. Genera pulsos de alta frecuencia( no perceptible por el ser humano) que rebota en los objetos cercanos y es reflejado hacia el sensor, que es captado por un micrófono.</t>
  </si>
  <si>
    <t>Lidar de rango de un solo punto, basado en el principio ToF. Con un diseño óptico y eléctrico único, puede lograr una medición de rango estable, precisa y altamente sensible.</t>
  </si>
  <si>
    <t xml:space="preserve">Variable de medición </t>
  </si>
  <si>
    <t>Distancia</t>
  </si>
  <si>
    <t xml:space="preserve">Principio de Funcionamiento </t>
  </si>
  <si>
    <t>Su funcionamiento consiste en enviar un pulso láser de luz infrarroja y medir el tiempo necesario en el haz en volver al sensor.</t>
  </si>
  <si>
    <t>Utiliza un reloj preciso para medir el tiempo que tarda la luz en rebotar sobre la superficie.</t>
  </si>
  <si>
    <t>El sensor se basa simplemente en medir el tiempo entre el envío y la recepción de un pulso sonoro.</t>
  </si>
  <si>
    <t>El producto emite ondas de modulación de rayos infrarrojos cercanos de forma periodica, que se reflejarán después de entrar en contacto con el objeto.</t>
  </si>
  <si>
    <t xml:space="preserve">Campo de aplicación </t>
  </si>
  <si>
    <t>Robótica (detección de obstáculos), electrodomésticos (detección de manos en grifos automáticos, dispensadores de jabón, etc.) , reconocimiento de gestos , enfoque automático asistido por láser.</t>
  </si>
  <si>
    <t xml:space="preserve">Smartphones / dispositivos portátiles con pantalla táctil
Tabletas / portátiles / dispositivos de juego
Electrodomésticos / dispositivos industriales
</t>
  </si>
  <si>
    <t>Barrera robótica, detección de nivel,
sistemas de seguridad, detección / evasión de vehículos</t>
  </si>
  <si>
    <t>Drones, robots, casas inteligentes, baños inteligentes, proyectores, entre otros.</t>
  </si>
  <si>
    <t>Alcance / (Span)</t>
  </si>
  <si>
    <t>195 [mm]</t>
  </si>
  <si>
    <t xml:space="preserve"> 100 [mm]</t>
  </si>
  <si>
    <t>398 [cm]</t>
  </si>
  <si>
    <t>7.8 [m]</t>
  </si>
  <si>
    <t>Error</t>
  </si>
  <si>
    <t>----</t>
  </si>
  <si>
    <t xml:space="preserve">Precisión </t>
  </si>
  <si>
    <t xml:space="preserve">Exactitud </t>
  </si>
  <si>
    <t xml:space="preserve">White target (88%) at 120 cm -&gt; 4 % (33ms), 3 (66ms)
Grey Target (17%)  At 70 cm -&gt; 7 % (33ms),  6% (66ms)
</t>
  </si>
  <si>
    <t>±6cm@(0.2m-3m)</t>
  </si>
  <si>
    <t>Reproducibilidad</t>
  </si>
  <si>
    <t>1 cm</t>
  </si>
  <si>
    <t>Resolución</t>
  </si>
  <si>
    <t>Rangeabilidad</t>
  </si>
  <si>
    <t xml:space="preserve">Zona muerta </t>
  </si>
  <si>
    <t>Histerésis</t>
  </si>
  <si>
    <t>Sensibilidad</t>
  </si>
  <si>
    <t>min 0.28, tyo 0.32, max 0.36.</t>
  </si>
  <si>
    <t>&lt;= 70 [mA]</t>
  </si>
  <si>
    <t xml:space="preserve">Voltaje de operación </t>
  </si>
  <si>
    <t xml:space="preserve">2.6 [V] - 3.5 [V] </t>
  </si>
  <si>
    <t xml:space="preserve">Functional range 2.6 a 3.0 [V]
Optimum range 2.7 a 2.9 [V]
</t>
  </si>
  <si>
    <t>5 [V]</t>
  </si>
  <si>
    <t>5V±0.1V</t>
  </si>
  <si>
    <t xml:space="preserve">Amperaje de operación </t>
  </si>
  <si>
    <t>10 [mA]</t>
  </si>
  <si>
    <t>1.7 [mA]</t>
  </si>
  <si>
    <t>15 [mA]</t>
  </si>
  <si>
    <t xml:space="preserve">Rango de medición </t>
  </si>
  <si>
    <t>5 [cm] - 200 [cm]</t>
  </si>
  <si>
    <t>0 [mm] - 100[mm]</t>
  </si>
  <si>
    <t>2 [cm] - 400 [cm]</t>
  </si>
  <si>
    <t>0.2 [m] - 8 [m] (90% reflectivity)</t>
  </si>
  <si>
    <t>Temperatua de operación</t>
  </si>
  <si>
    <t>-20°C a 70°C</t>
  </si>
  <si>
    <t xml:space="preserve">Functional range -20 °C a 70 °C
Optimum range -10 °C a 60°C
</t>
  </si>
  <si>
    <t>19 °C a 80 °C</t>
  </si>
  <si>
    <t>-10 °C a 60 °C</t>
  </si>
  <si>
    <t xml:space="preserve">Salida analógica o digital </t>
  </si>
  <si>
    <t>analógica</t>
  </si>
  <si>
    <t>Digital</t>
  </si>
  <si>
    <t>Dimensiones</t>
  </si>
  <si>
    <t>25mm x 10.3mm x 3.5mm</t>
  </si>
  <si>
    <t>13 mm X 18 mm X 2 mm</t>
  </si>
  <si>
    <t>45 mm x 20 mm x 15 mm</t>
  </si>
  <si>
    <t>21.25 mm x 35 mm x 13.5 mm</t>
  </si>
  <si>
    <t xml:space="preserve">Beneficios </t>
  </si>
  <si>
    <t xml:space="preserve"> Tiene una precisión superior que los sensores de ultrasonidos e infrarrojos, y no se ve alterado por las condiciones del ambiente como los ecos o la reflectancia de los objetos.</t>
  </si>
  <si>
    <t>Otros sensores de distancia que funcionan por ultrasonidos dependen del eco y rango cónico en la detección, sin embargo el VL6180X al funcionar por láser, tiene un rango mucho más preciso casi en línea recta y no tiene problemas son efectos rebote o efecto eco</t>
  </si>
  <si>
    <t>Posibilidad de detectar objetos frágiles,además detecta cualquier material, independientemente del color, al mismo alcance, sin ajuste ni factor de corrección.</t>
  </si>
  <si>
    <t>Económico, compatible con arduino, raspberry y Pi.</t>
  </si>
  <si>
    <t>Hoja de datos</t>
  </si>
  <si>
    <t xml:space="preserve"> </t>
  </si>
  <si>
    <t>Aragón</t>
  </si>
  <si>
    <t>Adrian</t>
  </si>
  <si>
    <t>Francisco</t>
  </si>
  <si>
    <t>Jose</t>
  </si>
  <si>
    <t>Angel</t>
  </si>
  <si>
    <t>Dream Team</t>
  </si>
  <si>
    <t xml:space="preserve">Criterios </t>
  </si>
  <si>
    <t xml:space="preserve">Ponderación </t>
  </si>
  <si>
    <t xml:space="preserve">Calificación </t>
  </si>
  <si>
    <t>Ponderación total</t>
  </si>
  <si>
    <t>Se perciben las pelotas, los obstáculos y el área de trabajo con sensores.</t>
  </si>
  <si>
    <t>El robot se desplaza por la cancha sin dificultades. Evadiendo obstáculos</t>
  </si>
  <si>
    <t>El mecanismo de recolección toma y envía las pelotas al almacenamiento, sin atascarse.</t>
  </si>
  <si>
    <t>El robot almacena las pelotas, sin perimir la salida de las ya almacenadas ni obstruyendo la recoleccion de nuevas.</t>
  </si>
  <si>
    <t>La indicación de carga es visible para el usuario.</t>
  </si>
  <si>
    <t>El sistema notifica una vez que se ha llenado el contenedor.</t>
  </si>
  <si>
    <t>Facilidad de manufactura</t>
  </si>
  <si>
    <t>El robot puede transportarse por una persona,sin un uso indispensable de elementos extra.</t>
  </si>
  <si>
    <t>Las pelotas almacenadas son descargadas del robot de forma sencilla y rápida.</t>
  </si>
  <si>
    <t>Suma</t>
  </si>
  <si>
    <t>SUSISTEMA</t>
  </si>
  <si>
    <t>ARTÏCULO</t>
  </si>
  <si>
    <t>CANTIDAD</t>
  </si>
  <si>
    <t>GASTOS</t>
  </si>
  <si>
    <t>GASTOS REAL</t>
  </si>
  <si>
    <t>PERSONA QUE PAGÓ</t>
  </si>
  <si>
    <t xml:space="preserve">Detección de pelotas </t>
  </si>
  <si>
    <t>ESP-Cam</t>
  </si>
  <si>
    <t>pydroid</t>
  </si>
  <si>
    <t>Soporte de la cámara</t>
  </si>
  <si>
    <t xml:space="preserve">Detección de obtáculos </t>
  </si>
  <si>
    <t>Ultrasónicos</t>
  </si>
  <si>
    <t>Aportación por persona</t>
  </si>
  <si>
    <t>Detección del área de trabajo</t>
  </si>
  <si>
    <t>Sensor de color</t>
  </si>
  <si>
    <t>Rampa-aspas-eje</t>
  </si>
  <si>
    <t>MDF (60x40x3mm)</t>
  </si>
  <si>
    <t xml:space="preserve">Servo </t>
  </si>
  <si>
    <t>Motor a pasos</t>
  </si>
  <si>
    <t xml:space="preserve">Servomotor </t>
  </si>
  <si>
    <t>Driver A4988</t>
  </si>
  <si>
    <t>Eje</t>
  </si>
  <si>
    <t>Lámina</t>
  </si>
  <si>
    <t>Chumacera y cople</t>
  </si>
  <si>
    <t>Diodos (receptor y emisor)</t>
  </si>
  <si>
    <t xml:space="preserve">Tabla y corte </t>
  </si>
  <si>
    <t>Impresión 3D</t>
  </si>
  <si>
    <t>$404 .00</t>
  </si>
  <si>
    <t xml:space="preserve">Batería </t>
  </si>
  <si>
    <t xml:space="preserve">Indicador </t>
  </si>
  <si>
    <t>Porta baterías</t>
  </si>
  <si>
    <t>Switch encendido</t>
  </si>
  <si>
    <t xml:space="preserve">Locomoción </t>
  </si>
  <si>
    <t>Llantas</t>
  </si>
  <si>
    <t xml:space="preserve">Llantas de prueba </t>
  </si>
  <si>
    <t xml:space="preserve">Llantas utilizadas </t>
  </si>
  <si>
    <t>Rueda loca</t>
  </si>
  <si>
    <t>Material para ejes de prueba</t>
  </si>
  <si>
    <t>Motores DC prueba</t>
  </si>
  <si>
    <t xml:space="preserve">Motores </t>
  </si>
  <si>
    <t>Motorreductores utilizados</t>
  </si>
  <si>
    <t xml:space="preserve">Navegación </t>
  </si>
  <si>
    <t>Arduino</t>
  </si>
  <si>
    <t>Arduino Genuino Uno</t>
  </si>
  <si>
    <t>Esp32</t>
  </si>
  <si>
    <t>Broche porta pila de 9v</t>
  </si>
  <si>
    <t>Tarjeta para control de motores CC (L298N)</t>
  </si>
  <si>
    <t>Batería 18650 Li-Ion</t>
  </si>
  <si>
    <t>Cargador baterías 18650</t>
  </si>
  <si>
    <t>Motoreductor 1:48 biaxial</t>
  </si>
  <si>
    <t>Otros</t>
  </si>
  <si>
    <t>Kola loca</t>
  </si>
  <si>
    <t>Cinta Masking</t>
  </si>
  <si>
    <t>TOTAL</t>
  </si>
  <si>
    <t>Cinta Masking azul</t>
  </si>
  <si>
    <t xml:space="preserve">Manuel </t>
  </si>
  <si>
    <t>Tornillería</t>
  </si>
  <si>
    <t>Voltimetro amperimetro digital</t>
  </si>
  <si>
    <t>Aportación</t>
  </si>
  <si>
    <t>Reembolso</t>
  </si>
  <si>
    <t>Astrid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</si>
</sst>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d-m"/>
    <numFmt numFmtId="165" formatCode="dd/mm/yy"/>
    <numFmt numFmtId="166" formatCode="0.0"/>
    <numFmt numFmtId="167" formatCode="&quot;$&quot;#,##0.00"/>
  </numFmts>
  <fonts count="24">
    <font>
      <sz val="10.0"/>
      <color rgb="FF000000"/>
      <name val="Arial"/>
      <scheme val="minor"/>
    </font>
    <font>
      <color theme="1"/>
      <name val="Arial"/>
      <scheme val="minor"/>
    </font>
    <font>
      <b/>
      <color theme="1"/>
      <name val="Arial"/>
      <scheme val="minor"/>
    </font>
    <font>
      <sz val="11.0"/>
      <color theme="1"/>
      <name val="Calibri"/>
    </font>
    <font>
      <color rgb="FF000000"/>
      <name val="Roboto"/>
    </font>
    <font>
      <sz val="11.0"/>
      <color rgb="FF000000"/>
      <name val="Assistant"/>
    </font>
    <font>
      <sz val="11.0"/>
      <color rgb="FF000000"/>
      <name val="Calibri"/>
    </font>
    <font/>
    <font>
      <b/>
      <color theme="4"/>
      <name val="Arial"/>
      <scheme val="minor"/>
    </font>
    <font>
      <sz val="11.0"/>
      <color rgb="FFFFFFFF"/>
      <name val="Arial"/>
    </font>
    <font>
      <sz val="11.0"/>
      <color theme="1"/>
      <name val="Arial"/>
    </font>
    <font>
      <sz val="10.0"/>
      <color theme="1"/>
      <name val="Arial"/>
    </font>
    <font>
      <u/>
      <sz val="10.0"/>
      <color theme="10"/>
      <name val="Arial"/>
    </font>
    <font>
      <u/>
      <color rgb="FF0563C1"/>
      <name val="Arial"/>
    </font>
    <font>
      <u/>
      <sz val="10.0"/>
      <color rgb="FF1155CC"/>
      <name val="Arial"/>
    </font>
    <font>
      <sz val="10.0"/>
      <color rgb="FF000000"/>
      <name val="Arial"/>
    </font>
    <font>
      <sz val="11.0"/>
      <color rgb="FF000000"/>
      <name val="Arial"/>
    </font>
    <font>
      <u/>
      <sz val="10.0"/>
      <color theme="10"/>
      <name val="Arial"/>
    </font>
    <font>
      <color theme="1"/>
      <name val="Arial"/>
    </font>
    <font>
      <sz val="7.0"/>
      <color theme="1"/>
      <name val="Arial"/>
      <scheme val="minor"/>
    </font>
    <font>
      <color theme="0"/>
      <name val="Arial"/>
      <scheme val="minor"/>
    </font>
    <font>
      <color rgb="FFFFFFFF"/>
      <name val="Arial"/>
      <scheme val="minor"/>
    </font>
    <font>
      <color theme="0"/>
      <name val="Arial"/>
    </font>
    <font>
      <color rgb="FFFFFFFF"/>
      <name val="Arial"/>
    </font>
  </fonts>
  <fills count="26">
    <fill>
      <patternFill patternType="none"/>
    </fill>
    <fill>
      <patternFill patternType="lightGray"/>
    </fill>
    <fill>
      <patternFill patternType="solid">
        <fgColor rgb="FF00FF00"/>
        <bgColor rgb="FF00FF00"/>
      </patternFill>
    </fill>
    <fill>
      <patternFill patternType="solid">
        <fgColor rgb="FFFFFF00"/>
        <bgColor rgb="FFFFFF00"/>
      </patternFill>
    </fill>
    <fill>
      <patternFill patternType="solid">
        <fgColor theme="8"/>
        <bgColor theme="8"/>
      </patternFill>
    </fill>
    <fill>
      <patternFill patternType="solid">
        <fgColor rgb="FFEA9999"/>
        <bgColor rgb="FFEA9999"/>
      </patternFill>
    </fill>
    <fill>
      <patternFill patternType="solid">
        <fgColor rgb="FF1155CC"/>
        <bgColor rgb="FF1155CC"/>
      </patternFill>
    </fill>
    <fill>
      <patternFill patternType="solid">
        <fgColor rgb="FFBF9000"/>
        <bgColor rgb="FFBF9000"/>
      </patternFill>
    </fill>
    <fill>
      <patternFill patternType="solid">
        <fgColor rgb="FF674EA7"/>
        <bgColor rgb="FF674EA7"/>
      </patternFill>
    </fill>
    <fill>
      <patternFill patternType="solid">
        <fgColor theme="4"/>
        <bgColor theme="4"/>
      </patternFill>
    </fill>
    <fill>
      <patternFill patternType="solid">
        <fgColor rgb="FFEAD1DC"/>
        <bgColor rgb="FFEAD1DC"/>
      </patternFill>
    </fill>
    <fill>
      <patternFill patternType="solid">
        <fgColor rgb="FF6D9EEB"/>
        <bgColor rgb="FF6D9EEB"/>
      </patternFill>
    </fill>
    <fill>
      <patternFill patternType="solid">
        <fgColor rgb="FFFF0000"/>
        <bgColor rgb="FFFF0000"/>
      </patternFill>
    </fill>
    <fill>
      <patternFill patternType="solid">
        <fgColor theme="0"/>
        <bgColor theme="0"/>
      </patternFill>
    </fill>
    <fill>
      <patternFill patternType="solid">
        <fgColor rgb="FFCCCCCC"/>
        <bgColor rgb="FFCCCCCC"/>
      </patternFill>
    </fill>
    <fill>
      <patternFill patternType="solid">
        <fgColor rgb="FF34A853"/>
        <bgColor rgb="FF34A853"/>
      </patternFill>
    </fill>
    <fill>
      <patternFill patternType="solid">
        <fgColor theme="7"/>
        <bgColor theme="7"/>
      </patternFill>
    </fill>
    <fill>
      <patternFill patternType="solid">
        <fgColor rgb="FF000000"/>
        <bgColor rgb="FF000000"/>
      </patternFill>
    </fill>
    <fill>
      <patternFill patternType="solid">
        <fgColor rgb="FF8E7CC3"/>
        <bgColor rgb="FF8E7CC3"/>
      </patternFill>
    </fill>
    <fill>
      <patternFill patternType="solid">
        <fgColor rgb="FF00FFFF"/>
        <bgColor rgb="FF00FFFF"/>
      </patternFill>
    </fill>
    <fill>
      <patternFill patternType="solid">
        <fgColor rgb="FF6AA84F"/>
        <bgColor rgb="FF6AA84F"/>
      </patternFill>
    </fill>
    <fill>
      <patternFill patternType="solid">
        <fgColor rgb="FFFF9900"/>
        <bgColor rgb="FFFF9900"/>
      </patternFill>
    </fill>
    <fill>
      <patternFill patternType="solid">
        <fgColor rgb="FFCFE2F3"/>
        <bgColor rgb="FFCFE2F3"/>
      </patternFill>
    </fill>
    <fill>
      <patternFill patternType="solid">
        <fgColor rgb="FFD9EAD3"/>
        <bgColor rgb="FFD9EAD3"/>
      </patternFill>
    </fill>
    <fill>
      <patternFill patternType="solid">
        <fgColor rgb="FFB7E1CD"/>
        <bgColor rgb="FFB7E1CD"/>
      </patternFill>
    </fill>
    <fill>
      <patternFill patternType="solid">
        <fgColor rgb="FFC9DAF8"/>
        <bgColor rgb="FFC9DAF8"/>
      </patternFill>
    </fill>
  </fills>
  <borders count="13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/>
      <right/>
      <top/>
      <bottom style="thin">
        <color rgb="FF000000"/>
      </bottom>
    </border>
    <border>
      <left/>
      <right/>
      <top/>
      <bottom/>
    </border>
    <border>
      <left/>
      <right/>
      <bottom/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174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readingOrder="0"/>
    </xf>
    <xf borderId="0" fillId="3" fontId="1" numFmtId="0" xfId="0" applyAlignment="1" applyFill="1" applyFont="1">
      <alignment readingOrder="0"/>
    </xf>
    <xf borderId="0" fillId="0" fontId="2" numFmtId="0" xfId="0" applyAlignment="1" applyFont="1">
      <alignment readingOrder="0"/>
    </xf>
    <xf borderId="0" fillId="4" fontId="1" numFmtId="0" xfId="0" applyAlignment="1" applyFill="1" applyFont="1">
      <alignment readingOrder="0"/>
    </xf>
    <xf borderId="0" fillId="0" fontId="1" numFmtId="0" xfId="0" applyAlignment="1" applyFont="1">
      <alignment readingOrder="0"/>
    </xf>
    <xf borderId="0" fillId="5" fontId="1" numFmtId="0" xfId="0" applyAlignment="1" applyFill="1" applyFont="1">
      <alignment readingOrder="0"/>
    </xf>
    <xf borderId="0" fillId="6" fontId="1" numFmtId="0" xfId="0" applyAlignment="1" applyFill="1" applyFont="1">
      <alignment readingOrder="0"/>
    </xf>
    <xf borderId="0" fillId="7" fontId="1" numFmtId="0" xfId="0" applyAlignment="1" applyFill="1" applyFont="1">
      <alignment readingOrder="0"/>
    </xf>
    <xf borderId="0" fillId="8" fontId="1" numFmtId="0" xfId="0" applyAlignment="1" applyFill="1" applyFont="1">
      <alignment readingOrder="0"/>
    </xf>
    <xf borderId="0" fillId="2" fontId="3" numFmtId="0" xfId="0" applyAlignment="1" applyFont="1">
      <alignment readingOrder="0"/>
    </xf>
    <xf borderId="0" fillId="0" fontId="3" numFmtId="0" xfId="0" applyAlignment="1" applyFont="1">
      <alignment readingOrder="0"/>
    </xf>
    <xf borderId="0" fillId="3" fontId="3" numFmtId="0" xfId="0" applyAlignment="1" applyFont="1">
      <alignment readingOrder="0"/>
    </xf>
    <xf borderId="0" fillId="3" fontId="4" numFmtId="0" xfId="0" applyAlignment="1" applyFont="1">
      <alignment readingOrder="0"/>
    </xf>
    <xf borderId="0" fillId="0" fontId="4" numFmtId="0" xfId="0" applyAlignment="1" applyFont="1">
      <alignment readingOrder="0"/>
    </xf>
    <xf borderId="0" fillId="9" fontId="1" numFmtId="0" xfId="0" applyAlignment="1" applyFill="1" applyFont="1">
      <alignment readingOrder="0"/>
    </xf>
    <xf borderId="0" fillId="4" fontId="5" numFmtId="0" xfId="0" applyAlignment="1" applyFont="1">
      <alignment readingOrder="0"/>
    </xf>
    <xf borderId="0" fillId="0" fontId="5" numFmtId="0" xfId="0" applyAlignment="1" applyFont="1">
      <alignment readingOrder="0"/>
    </xf>
    <xf borderId="0" fillId="0" fontId="1" numFmtId="0" xfId="0" applyFont="1"/>
    <xf borderId="0" fillId="0" fontId="6" numFmtId="0" xfId="0" applyAlignment="1" applyFont="1">
      <alignment horizontal="center" readingOrder="0" shrinkToFit="0" vertical="bottom" wrapText="0"/>
    </xf>
    <xf borderId="0" fillId="0" fontId="6" numFmtId="0" xfId="0" applyAlignment="1" applyFont="1">
      <alignment horizontal="center" shrinkToFit="0" vertical="bottom" wrapText="0"/>
    </xf>
    <xf borderId="1" fillId="0" fontId="1" numFmtId="0" xfId="0" applyAlignment="1" applyBorder="1" applyFont="1">
      <alignment readingOrder="0"/>
    </xf>
    <xf borderId="1" fillId="0" fontId="6" numFmtId="0" xfId="0" applyAlignment="1" applyBorder="1" applyFont="1">
      <alignment horizontal="center" readingOrder="0" shrinkToFit="0" vertical="bottom" wrapText="0"/>
    </xf>
    <xf borderId="1" fillId="10" fontId="6" numFmtId="0" xfId="0" applyAlignment="1" applyBorder="1" applyFill="1" applyFont="1">
      <alignment horizontal="center" readingOrder="0" shrinkToFit="0" vertical="bottom" wrapText="0"/>
    </xf>
    <xf borderId="1" fillId="10" fontId="6" numFmtId="9" xfId="0" applyAlignment="1" applyBorder="1" applyFont="1" applyNumberFormat="1">
      <alignment horizontal="center" readingOrder="0" shrinkToFit="0" vertical="bottom" wrapText="0"/>
    </xf>
    <xf borderId="1" fillId="11" fontId="1" numFmtId="0" xfId="0" applyAlignment="1" applyBorder="1" applyFill="1" applyFont="1">
      <alignment readingOrder="0"/>
    </xf>
    <xf borderId="1" fillId="3" fontId="6" numFmtId="0" xfId="0" applyAlignment="1" applyBorder="1" applyFont="1">
      <alignment horizontal="center" readingOrder="0" shrinkToFit="0" vertical="bottom" wrapText="0"/>
    </xf>
    <xf borderId="0" fillId="12" fontId="1" numFmtId="0" xfId="0" applyAlignment="1" applyFill="1" applyFont="1">
      <alignment readingOrder="0"/>
    </xf>
    <xf borderId="2" fillId="2" fontId="6" numFmtId="0" xfId="0" applyAlignment="1" applyBorder="1" applyFont="1">
      <alignment horizontal="center" readingOrder="0" shrinkToFit="0" vertical="bottom" wrapText="0"/>
    </xf>
    <xf borderId="2" fillId="0" fontId="6" numFmtId="0" xfId="0" applyAlignment="1" applyBorder="1" applyFont="1">
      <alignment horizontal="center" readingOrder="0" shrinkToFit="0" vertical="bottom" wrapText="0"/>
    </xf>
    <xf borderId="2" fillId="0" fontId="6" numFmtId="0" xfId="0" applyAlignment="1" applyBorder="1" applyFont="1">
      <alignment horizontal="center" readingOrder="0" shrinkToFit="0" vertical="bottom" wrapText="1"/>
    </xf>
    <xf borderId="1" fillId="0" fontId="6" numFmtId="0" xfId="0" applyAlignment="1" applyBorder="1" applyFont="1">
      <alignment horizontal="center" readingOrder="0" shrinkToFit="0" vertical="center" wrapText="0"/>
    </xf>
    <xf borderId="1" fillId="10" fontId="6" numFmtId="0" xfId="0" applyAlignment="1" applyBorder="1" applyFont="1">
      <alignment horizontal="center" readingOrder="0" shrinkToFit="0" vertical="center" wrapText="0"/>
    </xf>
    <xf borderId="3" fillId="0" fontId="7" numFmtId="0" xfId="0" applyBorder="1" applyFont="1"/>
    <xf borderId="4" fillId="0" fontId="7" numFmtId="0" xfId="0" applyBorder="1" applyFont="1"/>
    <xf borderId="1" fillId="0" fontId="6" numFmtId="164" xfId="0" applyAlignment="1" applyBorder="1" applyFont="1" applyNumberFormat="1">
      <alignment horizontal="center" readingOrder="0" shrinkToFit="0" vertical="bottom" wrapText="0"/>
    </xf>
    <xf borderId="1" fillId="8" fontId="1" numFmtId="0" xfId="0" applyAlignment="1" applyBorder="1" applyFont="1">
      <alignment readingOrder="0"/>
    </xf>
    <xf borderId="2" fillId="3" fontId="6" numFmtId="0" xfId="0" applyAlignment="1" applyBorder="1" applyFont="1">
      <alignment horizontal="center" readingOrder="0" shrinkToFit="0" vertical="bottom" wrapText="0"/>
    </xf>
    <xf borderId="2" fillId="0" fontId="1" numFmtId="0" xfId="0" applyAlignment="1" applyBorder="1" applyFont="1">
      <alignment horizontal="center" readingOrder="0" vertical="center"/>
    </xf>
    <xf borderId="1" fillId="2" fontId="6" numFmtId="0" xfId="0" applyAlignment="1" applyBorder="1" applyFont="1">
      <alignment horizontal="center" readingOrder="0" shrinkToFit="0" vertical="bottom" wrapText="0"/>
    </xf>
    <xf borderId="1" fillId="7" fontId="1" numFmtId="0" xfId="0" applyAlignment="1" applyBorder="1" applyFont="1">
      <alignment readingOrder="0"/>
    </xf>
    <xf borderId="0" fillId="13" fontId="1" numFmtId="0" xfId="0" applyAlignment="1" applyFill="1" applyFont="1">
      <alignment readingOrder="0"/>
    </xf>
    <xf borderId="1" fillId="12" fontId="6" numFmtId="0" xfId="0" applyAlignment="1" applyBorder="1" applyFont="1">
      <alignment horizontal="center" readingOrder="0" shrinkToFit="0" vertical="bottom" wrapText="0"/>
    </xf>
    <xf borderId="1" fillId="0" fontId="6" numFmtId="9" xfId="0" applyAlignment="1" applyBorder="1" applyFont="1" applyNumberFormat="1">
      <alignment horizontal="center" readingOrder="0" shrinkToFit="0" vertical="bottom" wrapText="0"/>
    </xf>
    <xf borderId="1" fillId="0" fontId="6" numFmtId="0" xfId="0" applyAlignment="1" applyBorder="1" applyFont="1">
      <alignment horizontal="center" readingOrder="0" shrinkToFit="0" vertical="bottom" wrapText="1"/>
    </xf>
    <xf borderId="1" fillId="0" fontId="6" numFmtId="9" xfId="0" applyAlignment="1" applyBorder="1" applyFont="1" applyNumberFormat="1">
      <alignment horizontal="center" readingOrder="0" shrinkToFit="0" vertical="center" wrapText="0"/>
    </xf>
    <xf borderId="2" fillId="3" fontId="6" numFmtId="0" xfId="0" applyAlignment="1" applyBorder="1" applyFont="1">
      <alignment horizontal="center" shrinkToFit="0" vertical="bottom" wrapText="0"/>
    </xf>
    <xf borderId="2" fillId="0" fontId="6" numFmtId="0" xfId="0" applyAlignment="1" applyBorder="1" applyFont="1">
      <alignment horizontal="center" readingOrder="0" shrinkToFit="0" vertical="center" wrapText="1"/>
    </xf>
    <xf borderId="2" fillId="0" fontId="6" numFmtId="0" xfId="0" applyAlignment="1" applyBorder="1" applyFont="1">
      <alignment horizontal="center" shrinkToFit="0" vertical="bottom" wrapText="0"/>
    </xf>
    <xf borderId="2" fillId="7" fontId="1" numFmtId="0" xfId="0" applyAlignment="1" applyBorder="1" applyFont="1">
      <alignment readingOrder="0"/>
    </xf>
    <xf borderId="3" fillId="2" fontId="6" numFmtId="0" xfId="0" applyAlignment="1" applyBorder="1" applyFont="1">
      <alignment horizontal="center" readingOrder="0" shrinkToFit="0" vertical="bottom" wrapText="0"/>
    </xf>
    <xf borderId="3" fillId="0" fontId="6" numFmtId="0" xfId="0" applyAlignment="1" applyBorder="1" applyFont="1">
      <alignment horizontal="center" readingOrder="0" shrinkToFit="0" vertical="center" wrapText="1"/>
    </xf>
    <xf borderId="3" fillId="0" fontId="6" numFmtId="0" xfId="0" applyAlignment="1" applyBorder="1" applyFont="1">
      <alignment horizontal="center" readingOrder="0" shrinkToFit="0" vertical="bottom" wrapText="0"/>
    </xf>
    <xf borderId="4" fillId="2" fontId="6" numFmtId="0" xfId="0" applyAlignment="1" applyBorder="1" applyFont="1">
      <alignment horizontal="center" readingOrder="0" shrinkToFit="0" vertical="bottom" wrapText="0"/>
    </xf>
    <xf borderId="4" fillId="0" fontId="6" numFmtId="0" xfId="0" applyAlignment="1" applyBorder="1" applyFont="1">
      <alignment horizontal="center" readingOrder="0" shrinkToFit="0" vertical="center" wrapText="1"/>
    </xf>
    <xf borderId="4" fillId="0" fontId="6" numFmtId="0" xfId="0" applyAlignment="1" applyBorder="1" applyFont="1">
      <alignment horizontal="center" readingOrder="0" shrinkToFit="0" vertical="bottom" wrapText="0"/>
    </xf>
    <xf borderId="1" fillId="9" fontId="1" numFmtId="0" xfId="0" applyAlignment="1" applyBorder="1" applyFont="1">
      <alignment readingOrder="0"/>
    </xf>
    <xf borderId="1" fillId="0" fontId="1" numFmtId="0" xfId="0" applyAlignment="1" applyBorder="1" applyFont="1">
      <alignment horizontal="center" readingOrder="0"/>
    </xf>
    <xf borderId="1" fillId="5" fontId="1" numFmtId="0" xfId="0" applyAlignment="1" applyBorder="1" applyFont="1">
      <alignment readingOrder="0"/>
    </xf>
    <xf borderId="1" fillId="0" fontId="8" numFmtId="0" xfId="0" applyAlignment="1" applyBorder="1" applyFont="1">
      <alignment readingOrder="0"/>
    </xf>
    <xf borderId="1" fillId="0" fontId="1" numFmtId="0" xfId="0" applyAlignment="1" applyBorder="1" applyFont="1">
      <alignment horizontal="center"/>
    </xf>
    <xf borderId="1" fillId="0" fontId="1" numFmtId="0" xfId="0" applyBorder="1" applyFont="1"/>
    <xf borderId="1" fillId="14" fontId="6" numFmtId="0" xfId="0" applyAlignment="1" applyBorder="1" applyFill="1" applyFont="1">
      <alignment horizontal="center" readingOrder="0" shrinkToFit="0" vertical="bottom" wrapText="0"/>
    </xf>
    <xf borderId="1" fillId="0" fontId="3" numFmtId="0" xfId="0" applyAlignment="1" applyBorder="1" applyFont="1">
      <alignment horizontal="center" readingOrder="0" shrinkToFit="0" vertical="bottom" wrapText="0"/>
    </xf>
    <xf borderId="1" fillId="4" fontId="6" numFmtId="0" xfId="0" applyAlignment="1" applyBorder="1" applyFont="1">
      <alignment horizontal="center" readingOrder="0" shrinkToFit="0" vertical="bottom" wrapText="0"/>
    </xf>
    <xf borderId="1" fillId="13" fontId="6" numFmtId="0" xfId="0" applyAlignment="1" applyBorder="1" applyFont="1">
      <alignment horizontal="center" readingOrder="0" shrinkToFit="0" vertical="bottom" wrapText="0"/>
    </xf>
    <xf borderId="0" fillId="0" fontId="6" numFmtId="9" xfId="0" applyAlignment="1" applyFont="1" applyNumberFormat="1">
      <alignment horizontal="center" readingOrder="0" shrinkToFit="0" vertical="bottom" wrapText="0"/>
    </xf>
    <xf borderId="0" fillId="0" fontId="1" numFmtId="0" xfId="0" applyAlignment="1" applyFont="1">
      <alignment horizontal="center"/>
    </xf>
    <xf borderId="0" fillId="0" fontId="6" numFmtId="0" xfId="0" applyAlignment="1" applyFont="1">
      <alignment horizontal="left" readingOrder="0" shrinkToFit="0" vertical="bottom" wrapText="0"/>
    </xf>
    <xf borderId="1" fillId="0" fontId="6" numFmtId="0" xfId="0" applyAlignment="1" applyBorder="1" applyFont="1">
      <alignment horizontal="center" shrinkToFit="0" vertical="center" wrapText="0"/>
    </xf>
    <xf borderId="2" fillId="0" fontId="6" numFmtId="0" xfId="0" applyAlignment="1" applyBorder="1" applyFont="1">
      <alignment horizontal="center" shrinkToFit="0" vertical="center" wrapText="1"/>
    </xf>
    <xf borderId="0" fillId="0" fontId="1" numFmtId="0" xfId="0" applyAlignment="1" applyFont="1">
      <alignment horizontal="center" readingOrder="0" vertical="center"/>
    </xf>
    <xf borderId="0" fillId="15" fontId="1" numFmtId="0" xfId="0" applyAlignment="1" applyFill="1" applyFont="1">
      <alignment readingOrder="0"/>
    </xf>
    <xf borderId="0" fillId="16" fontId="1" numFmtId="0" xfId="0" applyAlignment="1" applyFill="1" applyFont="1">
      <alignment readingOrder="0"/>
    </xf>
    <xf borderId="0" fillId="0" fontId="1" numFmtId="165" xfId="0" applyAlignment="1" applyFont="1" applyNumberFormat="1">
      <alignment readingOrder="0"/>
    </xf>
    <xf borderId="5" fillId="17" fontId="9" numFmtId="0" xfId="0" applyAlignment="1" applyBorder="1" applyFill="1" applyFont="1">
      <alignment horizontal="center" readingOrder="0" shrinkToFit="0" vertical="center" wrapText="1"/>
    </xf>
    <xf borderId="1" fillId="13" fontId="10" numFmtId="0" xfId="0" applyAlignment="1" applyBorder="1" applyFont="1">
      <alignment horizontal="center" shrinkToFit="0" vertical="center" wrapText="1"/>
    </xf>
    <xf borderId="1" fillId="0" fontId="10" numFmtId="0" xfId="0" applyAlignment="1" applyBorder="1" applyFont="1">
      <alignment horizontal="center" shrinkToFit="0" vertical="center" wrapText="1"/>
    </xf>
    <xf borderId="0" fillId="0" fontId="10" numFmtId="0" xfId="0" applyAlignment="1" applyFont="1">
      <alignment horizontal="center" shrinkToFit="0" vertical="center" wrapText="1"/>
    </xf>
    <xf borderId="0" fillId="0" fontId="10" numFmtId="0" xfId="0" applyAlignment="1" applyFont="1">
      <alignment shrinkToFit="0" vertical="center" wrapText="1"/>
    </xf>
    <xf borderId="0" fillId="0" fontId="10" numFmtId="0" xfId="0" applyAlignment="1" applyFont="1">
      <alignment horizontal="center" shrinkToFit="0" wrapText="1"/>
    </xf>
    <xf borderId="0" fillId="0" fontId="11" numFmtId="0" xfId="0" applyAlignment="1" applyFont="1">
      <alignment shrinkToFit="0" wrapText="1"/>
    </xf>
    <xf borderId="1" fillId="17" fontId="9" numFmtId="0" xfId="0" applyAlignment="1" applyBorder="1" applyFont="1">
      <alignment horizontal="center" shrinkToFit="0" vertical="center" wrapText="1"/>
    </xf>
    <xf borderId="6" fillId="17" fontId="9" numFmtId="0" xfId="0" applyAlignment="1" applyBorder="1" applyFont="1">
      <alignment horizontal="center" shrinkToFit="0" vertical="center" wrapText="1"/>
    </xf>
    <xf borderId="7" fillId="17" fontId="9" numFmtId="0" xfId="0" applyAlignment="1" applyBorder="1" applyFont="1">
      <alignment horizontal="center" readingOrder="0" shrinkToFit="0" vertical="center" wrapText="1"/>
    </xf>
    <xf borderId="0" fillId="0" fontId="12" numFmtId="0" xfId="0" applyAlignment="1" applyFont="1">
      <alignment horizontal="center" vertical="center"/>
    </xf>
    <xf borderId="1" fillId="0" fontId="13" numFmtId="0" xfId="0" applyAlignment="1" applyBorder="1" applyFont="1">
      <alignment horizontal="center" readingOrder="0"/>
    </xf>
    <xf borderId="1" fillId="0" fontId="14" numFmtId="0" xfId="0" applyAlignment="1" applyBorder="1" applyFont="1">
      <alignment horizontal="center" readingOrder="0" shrinkToFit="0" vertical="center" wrapText="1"/>
    </xf>
    <xf borderId="1" fillId="0" fontId="15" numFmtId="0" xfId="0" applyAlignment="1" applyBorder="1" applyFont="1">
      <alignment horizontal="left" shrinkToFit="0" vertical="top" wrapText="1"/>
    </xf>
    <xf borderId="1" fillId="0" fontId="16" numFmtId="0" xfId="0" applyAlignment="1" applyBorder="1" applyFont="1">
      <alignment horizontal="center" shrinkToFit="0" vertical="center" wrapText="1"/>
    </xf>
    <xf borderId="1" fillId="0" fontId="15" numFmtId="0" xfId="0" applyAlignment="1" applyBorder="1" applyFont="1">
      <alignment horizontal="center" shrinkToFit="0" vertical="top" wrapText="1"/>
    </xf>
    <xf borderId="4" fillId="0" fontId="16" numFmtId="0" xfId="0" applyAlignment="1" applyBorder="1" applyFont="1">
      <alignment horizontal="center" readingOrder="0"/>
    </xf>
    <xf borderId="1" fillId="0" fontId="15" numFmtId="0" xfId="0" applyAlignment="1" applyBorder="1" applyFont="1">
      <alignment horizontal="left" readingOrder="0" shrinkToFit="0" vertical="top" wrapText="1"/>
    </xf>
    <xf borderId="1" fillId="17" fontId="9" numFmtId="0" xfId="0" applyAlignment="1" applyBorder="1" applyFont="1">
      <alignment horizontal="center" readingOrder="0" shrinkToFit="0" vertical="center" wrapText="1"/>
    </xf>
    <xf borderId="1" fillId="0" fontId="15" numFmtId="0" xfId="0" applyAlignment="1" applyBorder="1" applyFont="1">
      <alignment horizontal="center" readingOrder="0" shrinkToFit="0" vertical="top" wrapText="1"/>
    </xf>
    <xf borderId="4" fillId="0" fontId="15" numFmtId="0" xfId="0" applyAlignment="1" applyBorder="1" applyFont="1">
      <alignment horizontal="center" readingOrder="0" shrinkToFit="0" vertical="top" wrapText="1"/>
    </xf>
    <xf borderId="1" fillId="0" fontId="15" numFmtId="9" xfId="0" applyAlignment="1" applyBorder="1" applyFont="1" applyNumberFormat="1">
      <alignment horizontal="center" readingOrder="0" shrinkToFit="0" vertical="top" wrapText="1"/>
    </xf>
    <xf borderId="1" fillId="0" fontId="16" numFmtId="0" xfId="0" applyAlignment="1" applyBorder="1" applyFont="1">
      <alignment horizontal="center" readingOrder="0" shrinkToFit="0" vertical="center" wrapText="1"/>
    </xf>
    <xf borderId="1" fillId="0" fontId="15" numFmtId="0" xfId="0" applyAlignment="1" applyBorder="1" applyFont="1">
      <alignment horizontal="center" readingOrder="0" shrinkToFit="0" vertical="center" wrapText="1"/>
    </xf>
    <xf quotePrefix="1" borderId="1" fillId="0" fontId="16" numFmtId="0" xfId="0" applyAlignment="1" applyBorder="1" applyFont="1">
      <alignment horizontal="center" shrinkToFit="0" vertical="center" wrapText="1"/>
    </xf>
    <xf borderId="4" fillId="0" fontId="16" numFmtId="0" xfId="0" applyAlignment="1" applyBorder="1" applyFont="1">
      <alignment horizontal="center" readingOrder="0"/>
    </xf>
    <xf borderId="1" fillId="0" fontId="16" numFmtId="0" xfId="0" applyAlignment="1" applyBorder="1" applyFont="1">
      <alignment horizontal="center" shrinkToFit="0" vertical="top" wrapText="1"/>
    </xf>
    <xf borderId="1" fillId="0" fontId="16" numFmtId="0" xfId="0" applyAlignment="1" applyBorder="1" applyFont="1">
      <alignment horizontal="left" shrinkToFit="0" vertical="top" wrapText="1"/>
    </xf>
    <xf borderId="1" fillId="0" fontId="16" numFmtId="0" xfId="0" applyAlignment="1" applyBorder="1" applyFont="1">
      <alignment horizontal="left" readingOrder="0" shrinkToFit="0" vertical="top" wrapText="1"/>
    </xf>
    <xf borderId="1" fillId="0" fontId="17" numFmtId="0" xfId="0" applyAlignment="1" applyBorder="1" applyFont="1">
      <alignment horizontal="center" shrinkToFit="0" vertical="center" wrapText="1"/>
    </xf>
    <xf borderId="0" fillId="0" fontId="1" numFmtId="0" xfId="0" applyAlignment="1" applyFont="1">
      <alignment readingOrder="0" textRotation="90"/>
    </xf>
    <xf borderId="0" fillId="0" fontId="18" numFmtId="0" xfId="0" applyAlignment="1" applyFont="1">
      <alignment textRotation="90" vertical="bottom"/>
    </xf>
    <xf borderId="1" fillId="13" fontId="1" numFmtId="0" xfId="0" applyAlignment="1" applyBorder="1" applyFont="1">
      <alignment readingOrder="0"/>
    </xf>
    <xf borderId="8" fillId="18" fontId="1" numFmtId="0" xfId="0" applyAlignment="1" applyBorder="1" applyFill="1" applyFont="1">
      <alignment horizontal="center" readingOrder="0"/>
    </xf>
    <xf borderId="9" fillId="18" fontId="1" numFmtId="0" xfId="0" applyAlignment="1" applyBorder="1" applyFont="1">
      <alignment horizontal="center" readingOrder="0"/>
    </xf>
    <xf borderId="9" fillId="19" fontId="1" numFmtId="0" xfId="0" applyAlignment="1" applyBorder="1" applyFill="1" applyFont="1">
      <alignment horizontal="center" readingOrder="0"/>
    </xf>
    <xf borderId="9" fillId="0" fontId="7" numFmtId="0" xfId="0" applyBorder="1" applyFont="1"/>
    <xf borderId="9" fillId="3" fontId="1" numFmtId="0" xfId="0" applyAlignment="1" applyBorder="1" applyFont="1">
      <alignment horizontal="center" readingOrder="0"/>
    </xf>
    <xf borderId="9" fillId="20" fontId="1" numFmtId="0" xfId="0" applyAlignment="1" applyBorder="1" applyFill="1" applyFont="1">
      <alignment horizontal="center" readingOrder="0"/>
    </xf>
    <xf borderId="10" fillId="20" fontId="1" numFmtId="0" xfId="0" applyAlignment="1" applyBorder="1" applyFont="1">
      <alignment horizontal="center" readingOrder="0"/>
    </xf>
    <xf borderId="10" fillId="21" fontId="18" numFmtId="0" xfId="0" applyAlignment="1" applyBorder="1" applyFill="1" applyFont="1">
      <alignment horizontal="center" readingOrder="0" vertical="bottom"/>
    </xf>
    <xf borderId="10" fillId="0" fontId="7" numFmtId="0" xfId="0" applyBorder="1" applyFont="1"/>
    <xf borderId="0" fillId="0" fontId="18" numFmtId="0" xfId="0" applyAlignment="1" applyFont="1">
      <alignment vertical="bottom"/>
    </xf>
    <xf borderId="1" fillId="22" fontId="1" numFmtId="0" xfId="0" applyAlignment="1" applyBorder="1" applyFill="1" applyFont="1">
      <alignment readingOrder="0"/>
    </xf>
    <xf borderId="8" fillId="22" fontId="1" numFmtId="0" xfId="0" applyAlignment="1" applyBorder="1" applyFont="1">
      <alignment readingOrder="0"/>
    </xf>
    <xf borderId="1" fillId="19" fontId="19" numFmtId="0" xfId="0" applyAlignment="1" applyBorder="1" applyFont="1">
      <alignment readingOrder="0"/>
    </xf>
    <xf borderId="1" fillId="19" fontId="19" numFmtId="0" xfId="0" applyAlignment="1" applyBorder="1" applyFont="1">
      <alignment horizontal="center" readingOrder="0"/>
    </xf>
    <xf borderId="8" fillId="3" fontId="1" numFmtId="0" xfId="0" applyAlignment="1" applyBorder="1" applyFont="1">
      <alignment horizontal="center" readingOrder="0"/>
    </xf>
    <xf borderId="1" fillId="3" fontId="19" numFmtId="0" xfId="0" applyAlignment="1" applyBorder="1" applyFont="1">
      <alignment readingOrder="0"/>
    </xf>
    <xf borderId="1" fillId="3" fontId="19" numFmtId="0" xfId="0" applyAlignment="1" applyBorder="1" applyFont="1">
      <alignment horizontal="center" readingOrder="0"/>
    </xf>
    <xf borderId="8" fillId="20" fontId="1" numFmtId="0" xfId="0" applyAlignment="1" applyBorder="1" applyFont="1">
      <alignment horizontal="center" readingOrder="0"/>
    </xf>
    <xf borderId="11" fillId="0" fontId="7" numFmtId="0" xfId="0" applyBorder="1" applyFont="1"/>
    <xf borderId="1" fillId="20" fontId="19" numFmtId="0" xfId="0" applyAlignment="1" applyBorder="1" applyFont="1">
      <alignment readingOrder="0"/>
    </xf>
    <xf borderId="1" fillId="21" fontId="19" numFmtId="0" xfId="0" applyAlignment="1" applyBorder="1" applyFont="1">
      <alignment readingOrder="0"/>
    </xf>
    <xf borderId="0" fillId="0" fontId="18" numFmtId="0" xfId="0" applyAlignment="1" applyFont="1">
      <alignment horizontal="center" vertical="bottom"/>
    </xf>
    <xf borderId="1" fillId="23" fontId="1" numFmtId="0" xfId="0" applyAlignment="1" applyBorder="1" applyFill="1" applyFont="1">
      <alignment readingOrder="0" shrinkToFit="0" vertical="top" wrapText="1"/>
    </xf>
    <xf borderId="1" fillId="0" fontId="1" numFmtId="0" xfId="0" applyAlignment="1" applyBorder="1" applyFont="1">
      <alignment horizontal="center" readingOrder="0" vertical="center"/>
    </xf>
    <xf borderId="1" fillId="0" fontId="20" numFmtId="0" xfId="0" applyAlignment="1" applyBorder="1" applyFont="1">
      <alignment readingOrder="0"/>
    </xf>
    <xf borderId="1" fillId="0" fontId="21" numFmtId="0" xfId="0" applyAlignment="1" applyBorder="1" applyFont="1">
      <alignment readingOrder="0"/>
    </xf>
    <xf borderId="1" fillId="0" fontId="1" numFmtId="2" xfId="0" applyAlignment="1" applyBorder="1" applyFont="1" applyNumberFormat="1">
      <alignment horizontal="center" vertical="center"/>
    </xf>
    <xf borderId="1" fillId="0" fontId="20" numFmtId="0" xfId="0" applyAlignment="1" applyBorder="1" applyFont="1">
      <alignment horizontal="center" readingOrder="0" vertical="center"/>
    </xf>
    <xf borderId="1" fillId="0" fontId="1" numFmtId="166" xfId="0" applyAlignment="1" applyBorder="1" applyFont="1" applyNumberFormat="1">
      <alignment horizontal="center" vertical="center"/>
    </xf>
    <xf borderId="4" fillId="0" fontId="22" numFmtId="0" xfId="0" applyAlignment="1" applyBorder="1" applyFont="1">
      <alignment horizontal="right" readingOrder="0" vertical="bottom"/>
    </xf>
    <xf borderId="4" fillId="0" fontId="23" numFmtId="0" xfId="0" applyAlignment="1" applyBorder="1" applyFont="1">
      <alignment horizontal="right" readingOrder="0" vertical="bottom"/>
    </xf>
    <xf borderId="12" fillId="0" fontId="23" numFmtId="0" xfId="0" applyAlignment="1" applyBorder="1" applyFont="1">
      <alignment horizontal="right" readingOrder="0" vertical="bottom"/>
    </xf>
    <xf borderId="12" fillId="0" fontId="23" numFmtId="0" xfId="0" applyAlignment="1" applyBorder="1" applyFont="1">
      <alignment readingOrder="0" vertical="bottom"/>
    </xf>
    <xf borderId="12" fillId="0" fontId="22" numFmtId="0" xfId="0" applyAlignment="1" applyBorder="1" applyFont="1">
      <alignment horizontal="center" vertical="center"/>
    </xf>
    <xf borderId="12" fillId="0" fontId="22" numFmtId="0" xfId="0" applyAlignment="1" applyBorder="1" applyFont="1">
      <alignment horizontal="right" vertical="bottom"/>
    </xf>
    <xf borderId="12" fillId="0" fontId="22" numFmtId="0" xfId="0" applyAlignment="1" applyBorder="1" applyFont="1">
      <alignment horizontal="right" readingOrder="0" vertical="bottom"/>
    </xf>
    <xf borderId="4" fillId="0" fontId="22" numFmtId="0" xfId="0" applyAlignment="1" applyBorder="1" applyFont="1">
      <alignment readingOrder="0" vertical="bottom"/>
    </xf>
    <xf borderId="4" fillId="0" fontId="23" numFmtId="0" xfId="0" applyAlignment="1" applyBorder="1" applyFont="1">
      <alignment readingOrder="0" vertical="bottom"/>
    </xf>
    <xf borderId="1" fillId="24" fontId="1" numFmtId="2" xfId="0" applyAlignment="1" applyBorder="1" applyFill="1" applyFont="1" applyNumberFormat="1">
      <alignment horizontal="center" vertical="center"/>
    </xf>
    <xf borderId="1" fillId="13" fontId="1" numFmtId="2" xfId="0" applyAlignment="1" applyBorder="1" applyFont="1" applyNumberFormat="1">
      <alignment horizontal="center" vertical="center"/>
    </xf>
    <xf borderId="0" fillId="0" fontId="18" numFmtId="2" xfId="0" applyAlignment="1" applyFont="1" applyNumberFormat="1">
      <alignment vertical="bottom"/>
    </xf>
    <xf borderId="0" fillId="23" fontId="1" numFmtId="0" xfId="0" applyAlignment="1" applyFont="1">
      <alignment readingOrder="0" shrinkToFit="0" vertical="top" wrapText="1"/>
    </xf>
    <xf borderId="1" fillId="0" fontId="23" numFmtId="0" xfId="0" applyAlignment="1" applyBorder="1" applyFont="1">
      <alignment readingOrder="0" vertical="bottom"/>
    </xf>
    <xf borderId="1" fillId="0" fontId="23" numFmtId="0" xfId="0" applyAlignment="1" applyBorder="1" applyFont="1">
      <alignment horizontal="right" readingOrder="0" vertical="bottom"/>
    </xf>
    <xf borderId="1" fillId="0" fontId="22" numFmtId="0" xfId="0" applyAlignment="1" applyBorder="1" applyFont="1">
      <alignment horizontal="center" readingOrder="0" vertical="center"/>
    </xf>
    <xf borderId="1" fillId="0" fontId="22" numFmtId="0" xfId="0" applyAlignment="1" applyBorder="1" applyFont="1">
      <alignment horizontal="right" readingOrder="0" vertical="bottom"/>
    </xf>
    <xf borderId="0" fillId="0" fontId="1" numFmtId="0" xfId="0" applyAlignment="1" applyFont="1">
      <alignment horizontal="center" readingOrder="0"/>
    </xf>
    <xf borderId="0" fillId="0" fontId="1" numFmtId="2" xfId="0" applyFont="1" applyNumberFormat="1"/>
    <xf borderId="0" fillId="0" fontId="1" numFmtId="0" xfId="0" applyAlignment="1" applyFont="1">
      <alignment horizontal="right" readingOrder="0"/>
    </xf>
    <xf borderId="0" fillId="0" fontId="1" numFmtId="166" xfId="0" applyFont="1" applyNumberFormat="1"/>
    <xf borderId="0" fillId="0" fontId="1" numFmtId="167" xfId="0" applyAlignment="1" applyFont="1" applyNumberFormat="1">
      <alignment horizontal="center"/>
    </xf>
    <xf borderId="1" fillId="25" fontId="1" numFmtId="0" xfId="0" applyAlignment="1" applyBorder="1" applyFill="1" applyFont="1">
      <alignment horizontal="center" readingOrder="0" vertical="center"/>
    </xf>
    <xf borderId="1" fillId="25" fontId="1" numFmtId="167" xfId="0" applyAlignment="1" applyBorder="1" applyFont="1" applyNumberFormat="1">
      <alignment horizontal="center" readingOrder="0" vertical="center"/>
    </xf>
    <xf borderId="1" fillId="25" fontId="1" numFmtId="0" xfId="0" applyAlignment="1" applyBorder="1" applyFont="1">
      <alignment horizontal="center" readingOrder="0" shrinkToFit="0" vertical="center" wrapText="1"/>
    </xf>
    <xf borderId="0" fillId="0" fontId="1" numFmtId="0" xfId="0" applyAlignment="1" applyFont="1">
      <alignment readingOrder="0" shrinkToFit="0" wrapText="1"/>
    </xf>
    <xf borderId="2" fillId="0" fontId="1" numFmtId="0" xfId="0" applyAlignment="1" applyBorder="1" applyFont="1">
      <alignment readingOrder="0" shrinkToFit="0" vertical="center" wrapText="1"/>
    </xf>
    <xf borderId="1" fillId="0" fontId="1" numFmtId="0" xfId="0" applyAlignment="1" applyBorder="1" applyFont="1">
      <alignment readingOrder="0" vertical="center"/>
    </xf>
    <xf borderId="1" fillId="2" fontId="1" numFmtId="167" xfId="0" applyAlignment="1" applyBorder="1" applyFont="1" applyNumberFormat="1">
      <alignment horizontal="center" readingOrder="0"/>
    </xf>
    <xf borderId="2" fillId="0" fontId="1" numFmtId="0" xfId="0" applyAlignment="1" applyBorder="1" applyFont="1">
      <alignment readingOrder="0" vertical="center"/>
    </xf>
    <xf borderId="1" fillId="2" fontId="1" numFmtId="167" xfId="0" applyAlignment="1" applyBorder="1" applyFont="1" applyNumberFormat="1">
      <alignment horizontal="center"/>
    </xf>
    <xf borderId="1" fillId="0" fontId="1" numFmtId="0" xfId="0" applyAlignment="1" applyBorder="1" applyFont="1">
      <alignment readingOrder="0" shrinkToFit="0" vertical="center" wrapText="1"/>
    </xf>
    <xf borderId="1" fillId="0" fontId="1" numFmtId="0" xfId="0" applyAlignment="1" applyBorder="1" applyFont="1">
      <alignment vertical="center"/>
    </xf>
    <xf borderId="1" fillId="0" fontId="1" numFmtId="167" xfId="0" applyAlignment="1" applyBorder="1" applyFont="1" applyNumberFormat="1">
      <alignment vertical="center"/>
    </xf>
    <xf borderId="1" fillId="3" fontId="1" numFmtId="167" xfId="0" applyAlignment="1" applyBorder="1" applyFont="1" applyNumberFormat="1">
      <alignment horizontal="center"/>
    </xf>
    <xf borderId="0" fillId="0" fontId="1" numFmtId="167" xfId="0" applyAlignment="1" applyFont="1" applyNumberFormat="1">
      <alignment horizontal="center" readingOrder="0"/>
    </xf>
    <xf borderId="0" fillId="0" fontId="1" numFmtId="167" xfId="0" applyFont="1" applyNumberFormat="1"/>
  </cellXfs>
  <cellStyles count="1">
    <cellStyle xfId="0" name="Normal" builtinId="0"/>
  </cellStyles>
  <dxfs count="2">
    <dxf>
      <font/>
      <fill>
        <patternFill patternType="solid">
          <fgColor rgb="FFB7E1CD"/>
          <bgColor rgb="FFB7E1CD"/>
        </patternFill>
      </fill>
      <border/>
    </dxf>
    <dxf>
      <font>
        <b/>
        <u/>
      </font>
      <fill>
        <patternFill patternType="none"/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2" Type="http://schemas.openxmlformats.org/officeDocument/2006/relationships/worksheet" Target="worksheets/sheet9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Relationship Id="rId2" Type="http://schemas.openxmlformats.org/officeDocument/2006/relationships/image" Target="../media/image3.png"/><Relationship Id="rId3" Type="http://schemas.openxmlformats.org/officeDocument/2006/relationships/image" Target="../media/image6.png"/><Relationship Id="rId4" Type="http://schemas.openxmlformats.org/officeDocument/2006/relationships/image" Target="../media/image2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1.png"/><Relationship Id="rId3" Type="http://schemas.openxmlformats.org/officeDocument/2006/relationships/image" Target="../media/image8.png"/><Relationship Id="rId4" Type="http://schemas.openxmlformats.org/officeDocument/2006/relationships/image" Target="../media/image10.png"/><Relationship Id="rId5" Type="http://schemas.openxmlformats.org/officeDocument/2006/relationships/image" Target="../media/image5.png"/><Relationship Id="rId6" Type="http://schemas.openxmlformats.org/officeDocument/2006/relationships/image" Target="../media/image4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15.png"/><Relationship Id="rId3" Type="http://schemas.openxmlformats.org/officeDocument/2006/relationships/image" Target="../media/image12.png"/><Relationship Id="rId4" Type="http://schemas.openxmlformats.org/officeDocument/2006/relationships/image" Target="../media/image13.png"/><Relationship Id="rId5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323850</xdr:colOff>
      <xdr:row>9</xdr:row>
      <xdr:rowOff>114300</xdr:rowOff>
    </xdr:from>
    <xdr:ext cx="5895975" cy="2019300"/>
    <xdr:pic>
      <xdr:nvPicPr>
        <xdr:cNvPr id="0" name="image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371475</xdr:colOff>
      <xdr:row>12</xdr:row>
      <xdr:rowOff>66675</xdr:rowOff>
    </xdr:from>
    <xdr:ext cx="5895975" cy="2019300"/>
    <xdr:pic>
      <xdr:nvPicPr>
        <xdr:cNvPr id="0" name="image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981075</xdr:colOff>
      <xdr:row>0</xdr:row>
      <xdr:rowOff>104775</xdr:rowOff>
    </xdr:from>
    <xdr:ext cx="1552575" cy="1466850"/>
    <xdr:pic>
      <xdr:nvPicPr>
        <xdr:cNvPr id="0" name="image1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638175</xdr:colOff>
      <xdr:row>0</xdr:row>
      <xdr:rowOff>161925</xdr:rowOff>
    </xdr:from>
    <xdr:ext cx="2076450" cy="1438275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428625</xdr:colOff>
      <xdr:row>0</xdr:row>
      <xdr:rowOff>104775</xdr:rowOff>
    </xdr:from>
    <xdr:ext cx="2171700" cy="1466850"/>
    <xdr:pic>
      <xdr:nvPicPr>
        <xdr:cNvPr id="0" name="image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266700</xdr:colOff>
      <xdr:row>0</xdr:row>
      <xdr:rowOff>38100</xdr:rowOff>
    </xdr:from>
    <xdr:ext cx="2000250" cy="1600200"/>
    <xdr:pic>
      <xdr:nvPicPr>
        <xdr:cNvPr id="0" name="image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2828925</xdr:colOff>
      <xdr:row>13</xdr:row>
      <xdr:rowOff>123825</xdr:rowOff>
    </xdr:from>
    <xdr:ext cx="3228975" cy="1733550"/>
    <xdr:pic>
      <xdr:nvPicPr>
        <xdr:cNvPr id="0" name="image9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2828925</xdr:colOff>
      <xdr:row>23</xdr:row>
      <xdr:rowOff>133350</xdr:rowOff>
    </xdr:from>
    <xdr:ext cx="3543300" cy="2028825"/>
    <xdr:pic>
      <xdr:nvPicPr>
        <xdr:cNvPr id="0" name="image11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114300</xdr:colOff>
      <xdr:row>16</xdr:row>
      <xdr:rowOff>171450</xdr:rowOff>
    </xdr:from>
    <xdr:ext cx="2314575" cy="1733550"/>
    <xdr:pic>
      <xdr:nvPicPr>
        <xdr:cNvPr id="0" name="image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32</xdr:col>
      <xdr:colOff>504825</xdr:colOff>
      <xdr:row>16</xdr:row>
      <xdr:rowOff>171450</xdr:rowOff>
    </xdr:from>
    <xdr:ext cx="3352800" cy="2181225"/>
    <xdr:pic>
      <xdr:nvPicPr>
        <xdr:cNvPr id="0" name="image10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295275</xdr:colOff>
      <xdr:row>14</xdr:row>
      <xdr:rowOff>123825</xdr:rowOff>
    </xdr:from>
    <xdr:ext cx="3876675" cy="2914650"/>
    <xdr:pic>
      <xdr:nvPicPr>
        <xdr:cNvPr id="0" name="image5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533400</xdr:colOff>
      <xdr:row>30</xdr:row>
      <xdr:rowOff>200025</xdr:rowOff>
    </xdr:from>
    <xdr:ext cx="4219575" cy="3181350"/>
    <xdr:pic>
      <xdr:nvPicPr>
        <xdr:cNvPr id="0" name="image4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15</xdr:col>
      <xdr:colOff>304800</xdr:colOff>
      <xdr:row>0</xdr:row>
      <xdr:rowOff>180975</xdr:rowOff>
    </xdr:from>
    <xdr:ext cx="1885950" cy="3352800"/>
    <xdr:pic>
      <xdr:nvPicPr>
        <xdr:cNvPr id="0" name="image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314325</xdr:colOff>
      <xdr:row>0</xdr:row>
      <xdr:rowOff>171450</xdr:rowOff>
    </xdr:from>
    <xdr:ext cx="1885950" cy="3352800"/>
    <xdr:pic>
      <xdr:nvPicPr>
        <xdr:cNvPr id="0" name="image1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447675</xdr:colOff>
      <xdr:row>0</xdr:row>
      <xdr:rowOff>171450</xdr:rowOff>
    </xdr:from>
    <xdr:ext cx="1828800" cy="3276600"/>
    <xdr:pic>
      <xdr:nvPicPr>
        <xdr:cNvPr id="0" name="image1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266700</xdr:colOff>
      <xdr:row>32</xdr:row>
      <xdr:rowOff>28575</xdr:rowOff>
    </xdr:from>
    <xdr:ext cx="3228975" cy="2438400"/>
    <xdr:pic>
      <xdr:nvPicPr>
        <xdr:cNvPr id="0" name="image1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847725</xdr:colOff>
      <xdr:row>39</xdr:row>
      <xdr:rowOff>171450</xdr:rowOff>
    </xdr:from>
    <xdr:ext cx="3533775" cy="1762125"/>
    <xdr:pic>
      <xdr:nvPicPr>
        <xdr:cNvPr id="0" name="image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1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2.v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hyperlink" Target="https://www.luisllamas.es/arduino-sensor-distancia-vl53l0x/" TargetMode="External"/><Relationship Id="rId2" Type="http://schemas.openxmlformats.org/officeDocument/2006/relationships/hyperlink" Target="https://tienda.bricogeek.com/sensores-distancia/998-sensor-de-distancia-laser-vl6180x.html" TargetMode="External"/><Relationship Id="rId3" Type="http://schemas.openxmlformats.org/officeDocument/2006/relationships/hyperlink" Target="https://uelectronics.com/producto/sensor-ultrasonico-hc-sr04/" TargetMode="External"/><Relationship Id="rId4" Type="http://schemas.openxmlformats.org/officeDocument/2006/relationships/hyperlink" Target="https://www.dfrobot.com/product-1995.html" TargetMode="External"/><Relationship Id="rId9" Type="http://schemas.openxmlformats.org/officeDocument/2006/relationships/drawing" Target="../drawings/drawing7.xml"/><Relationship Id="rId5" Type="http://schemas.openxmlformats.org/officeDocument/2006/relationships/hyperlink" Target="https://www.digikey.com.mx/es/datasheets/stmicroelectronics/stmicroelectronics-endm00279086" TargetMode="External"/><Relationship Id="rId6" Type="http://schemas.openxmlformats.org/officeDocument/2006/relationships/hyperlink" Target="https://www.st.com/resource/en/datasheet/vl6180x.pdf" TargetMode="External"/><Relationship Id="rId7" Type="http://schemas.openxmlformats.org/officeDocument/2006/relationships/hyperlink" Target="https://cdn.sparkfun.com/datasheets/Sensors/Proximity/HCSR04.pdf" TargetMode="External"/><Relationship Id="rId8" Type="http://schemas.openxmlformats.org/officeDocument/2006/relationships/hyperlink" Target="https://github.com/May-DFRobot/DFRobot/blob/master/TF-Luna%20LiDAR%EF%BC%888m%EF%BC%89%20Datasheet.pdf" TargetMode="Externa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8.xml"/><Relationship Id="rId3" Type="http://schemas.openxmlformats.org/officeDocument/2006/relationships/vmlDrawing" Target="../drawings/vmlDrawing3.v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9.38"/>
    <col customWidth="1" min="2" max="2" width="2.75"/>
    <col customWidth="1" min="3" max="3" width="25.75"/>
    <col customWidth="1" min="4" max="4" width="65.13"/>
    <col customWidth="1" min="5" max="5" width="18.63"/>
    <col customWidth="1" min="6" max="6" width="12.63"/>
    <col customWidth="1" min="7" max="7" width="7.13"/>
    <col customWidth="1" min="8" max="8" width="10.88"/>
  </cols>
  <sheetData>
    <row r="1">
      <c r="C1" s="1" t="s">
        <v>0</v>
      </c>
    </row>
    <row r="2">
      <c r="C2" s="2" t="s">
        <v>1</v>
      </c>
      <c r="D2" s="3" t="s">
        <v>2</v>
      </c>
      <c r="G2" s="3" t="s">
        <v>3</v>
      </c>
      <c r="I2" s="3" t="s">
        <v>4</v>
      </c>
    </row>
    <row r="3">
      <c r="C3" s="4" t="s">
        <v>5</v>
      </c>
      <c r="E3" s="5" t="s">
        <v>6</v>
      </c>
    </row>
    <row r="4">
      <c r="A4" s="5" t="s">
        <v>7</v>
      </c>
      <c r="B4" s="5">
        <v>1.0</v>
      </c>
      <c r="C4" s="5" t="s">
        <v>8</v>
      </c>
      <c r="D4" s="1" t="s">
        <v>9</v>
      </c>
      <c r="E4" s="6" t="s">
        <v>10</v>
      </c>
      <c r="G4" s="5">
        <v>5.0</v>
      </c>
      <c r="I4" s="5" t="s">
        <v>11</v>
      </c>
    </row>
    <row r="5">
      <c r="B5" s="5">
        <v>2.0</v>
      </c>
      <c r="C5" s="5" t="s">
        <v>8</v>
      </c>
      <c r="D5" s="1" t="s">
        <v>12</v>
      </c>
      <c r="E5" s="7" t="s">
        <v>13</v>
      </c>
      <c r="G5" s="5">
        <v>3.0</v>
      </c>
      <c r="I5" s="5" t="s">
        <v>14</v>
      </c>
    </row>
    <row r="6">
      <c r="B6" s="5">
        <v>3.0</v>
      </c>
      <c r="C6" s="5" t="s">
        <v>8</v>
      </c>
      <c r="D6" s="1" t="s">
        <v>15</v>
      </c>
      <c r="E6" s="8" t="s">
        <v>16</v>
      </c>
      <c r="G6" s="5">
        <v>4.0</v>
      </c>
    </row>
    <row r="7">
      <c r="B7" s="5">
        <v>4.0</v>
      </c>
      <c r="C7" s="5" t="s">
        <v>8</v>
      </c>
      <c r="D7" s="1" t="s">
        <v>17</v>
      </c>
      <c r="E7" s="9" t="s">
        <v>18</v>
      </c>
      <c r="G7" s="5">
        <v>4.0</v>
      </c>
    </row>
    <row r="8">
      <c r="B8" s="5">
        <v>5.0</v>
      </c>
      <c r="C8" s="5" t="s">
        <v>8</v>
      </c>
      <c r="D8" s="1" t="s">
        <v>19</v>
      </c>
      <c r="E8" s="7" t="s">
        <v>13</v>
      </c>
      <c r="G8" s="5">
        <v>4.0</v>
      </c>
    </row>
    <row r="9">
      <c r="B9" s="5">
        <v>6.0</v>
      </c>
      <c r="C9" s="5" t="s">
        <v>8</v>
      </c>
      <c r="D9" s="10" t="s">
        <v>20</v>
      </c>
      <c r="E9" s="6" t="s">
        <v>10</v>
      </c>
      <c r="G9" s="11">
        <v>4.0</v>
      </c>
    </row>
    <row r="10">
      <c r="B10" s="5">
        <v>7.0</v>
      </c>
      <c r="C10" s="5" t="s">
        <v>8</v>
      </c>
      <c r="D10" s="10" t="s">
        <v>21</v>
      </c>
      <c r="E10" s="8" t="s">
        <v>16</v>
      </c>
      <c r="G10" s="11">
        <v>3.0</v>
      </c>
    </row>
    <row r="11">
      <c r="B11" s="5">
        <v>8.0</v>
      </c>
      <c r="C11" s="5" t="s">
        <v>8</v>
      </c>
      <c r="D11" s="12" t="s">
        <v>22</v>
      </c>
      <c r="E11" s="7" t="s">
        <v>13</v>
      </c>
      <c r="G11" s="11">
        <v>3.0</v>
      </c>
    </row>
    <row r="12">
      <c r="B12" s="5">
        <v>9.0</v>
      </c>
      <c r="C12" s="5" t="s">
        <v>8</v>
      </c>
      <c r="D12" s="1" t="s">
        <v>23</v>
      </c>
      <c r="E12" s="6" t="s">
        <v>10</v>
      </c>
      <c r="F12" s="7" t="s">
        <v>13</v>
      </c>
      <c r="G12" s="5">
        <v>4.0</v>
      </c>
    </row>
    <row r="13">
      <c r="B13" s="5">
        <v>10.0</v>
      </c>
      <c r="C13" s="5" t="s">
        <v>8</v>
      </c>
      <c r="D13" s="13" t="s">
        <v>24</v>
      </c>
      <c r="E13" s="8" t="s">
        <v>16</v>
      </c>
      <c r="G13" s="14">
        <v>2.0</v>
      </c>
      <c r="H13" s="5" t="s">
        <v>25</v>
      </c>
    </row>
    <row r="14">
      <c r="A14" s="5" t="s">
        <v>26</v>
      </c>
      <c r="B14" s="5">
        <v>11.0</v>
      </c>
      <c r="C14" s="5" t="s">
        <v>8</v>
      </c>
      <c r="D14" s="1" t="s">
        <v>27</v>
      </c>
      <c r="E14" s="9" t="s">
        <v>18</v>
      </c>
      <c r="G14" s="5">
        <v>3.0</v>
      </c>
    </row>
    <row r="15">
      <c r="B15" s="5">
        <v>12.0</v>
      </c>
      <c r="C15" s="5" t="s">
        <v>8</v>
      </c>
      <c r="D15" s="5" t="s">
        <v>28</v>
      </c>
      <c r="E15" s="8" t="s">
        <v>16</v>
      </c>
      <c r="G15" s="5">
        <v>3.0</v>
      </c>
      <c r="H15" s="1" t="s">
        <v>29</v>
      </c>
    </row>
    <row r="16">
      <c r="B16" s="5">
        <v>13.0</v>
      </c>
      <c r="C16" s="5" t="s">
        <v>8</v>
      </c>
      <c r="D16" s="4" t="s">
        <v>30</v>
      </c>
      <c r="G16" s="5">
        <v>3.0</v>
      </c>
    </row>
    <row r="17">
      <c r="B17" s="5">
        <v>14.0</v>
      </c>
      <c r="C17" s="5" t="s">
        <v>8</v>
      </c>
      <c r="D17" s="4" t="s">
        <v>31</v>
      </c>
      <c r="G17" s="5">
        <v>2.0</v>
      </c>
    </row>
    <row r="18">
      <c r="B18" s="5">
        <v>15.0</v>
      </c>
      <c r="C18" s="5" t="s">
        <v>8</v>
      </c>
      <c r="D18" s="4" t="s">
        <v>32</v>
      </c>
      <c r="G18" s="5">
        <v>3.0</v>
      </c>
    </row>
    <row r="19">
      <c r="B19" s="5">
        <v>16.0</v>
      </c>
      <c r="C19" s="5" t="s">
        <v>8</v>
      </c>
      <c r="D19" s="1" t="s">
        <v>33</v>
      </c>
      <c r="E19" s="15" t="s">
        <v>34</v>
      </c>
      <c r="G19" s="5">
        <v>4.0</v>
      </c>
      <c r="H19" s="5" t="s">
        <v>35</v>
      </c>
      <c r="I19" s="5" t="s">
        <v>36</v>
      </c>
    </row>
    <row r="20">
      <c r="B20" s="5">
        <v>17.0</v>
      </c>
      <c r="C20" s="5" t="s">
        <v>8</v>
      </c>
      <c r="D20" s="1" t="s">
        <v>37</v>
      </c>
      <c r="E20" s="15" t="s">
        <v>34</v>
      </c>
      <c r="F20" s="7" t="s">
        <v>13</v>
      </c>
      <c r="G20" s="5">
        <v>4.0</v>
      </c>
    </row>
    <row r="21">
      <c r="B21" s="5">
        <v>18.0</v>
      </c>
      <c r="C21" s="5" t="s">
        <v>8</v>
      </c>
      <c r="D21" s="12" t="s">
        <v>38</v>
      </c>
      <c r="E21" s="8" t="s">
        <v>16</v>
      </c>
      <c r="G21" s="11">
        <v>3.0</v>
      </c>
    </row>
    <row r="22">
      <c r="B22" s="5">
        <v>19.0</v>
      </c>
      <c r="C22" s="5" t="s">
        <v>8</v>
      </c>
      <c r="D22" s="12" t="s">
        <v>39</v>
      </c>
      <c r="E22" s="8" t="s">
        <v>16</v>
      </c>
      <c r="G22" s="11">
        <v>4.0</v>
      </c>
    </row>
    <row r="23">
      <c r="B23" s="5">
        <v>20.0</v>
      </c>
      <c r="C23" s="5" t="s">
        <v>8</v>
      </c>
      <c r="D23" s="1" t="s">
        <v>40</v>
      </c>
      <c r="E23" s="7" t="s">
        <v>13</v>
      </c>
      <c r="G23" s="5">
        <v>3.0</v>
      </c>
      <c r="I23" s="5" t="s">
        <v>41</v>
      </c>
    </row>
    <row r="24">
      <c r="A24" s="5" t="s">
        <v>42</v>
      </c>
      <c r="B24" s="5">
        <v>21.0</v>
      </c>
      <c r="C24" s="5" t="s">
        <v>8</v>
      </c>
      <c r="D24" s="1" t="s">
        <v>43</v>
      </c>
      <c r="E24" s="8" t="s">
        <v>16</v>
      </c>
      <c r="G24" s="5">
        <v>3.0</v>
      </c>
    </row>
    <row r="25">
      <c r="B25" s="5">
        <v>22.0</v>
      </c>
      <c r="C25" s="5" t="s">
        <v>8</v>
      </c>
      <c r="D25" s="16" t="s">
        <v>44</v>
      </c>
      <c r="G25" s="17">
        <v>1.0</v>
      </c>
    </row>
    <row r="26">
      <c r="B26" s="5">
        <v>23.0</v>
      </c>
      <c r="C26" s="5" t="s">
        <v>8</v>
      </c>
      <c r="D26" s="1" t="s">
        <v>45</v>
      </c>
      <c r="E26" s="8" t="s">
        <v>16</v>
      </c>
      <c r="G26" s="5">
        <v>3.0</v>
      </c>
    </row>
    <row r="27">
      <c r="B27" s="5">
        <v>24.0</v>
      </c>
      <c r="C27" s="5" t="s">
        <v>8</v>
      </c>
      <c r="D27" s="1" t="s">
        <v>46</v>
      </c>
      <c r="E27" s="8" t="s">
        <v>16</v>
      </c>
      <c r="G27" s="5">
        <v>2.0</v>
      </c>
    </row>
    <row r="28">
      <c r="B28" s="5">
        <v>25.0</v>
      </c>
      <c r="C28" s="5" t="s">
        <v>8</v>
      </c>
      <c r="D28" s="1" t="s">
        <v>47</v>
      </c>
      <c r="E28" s="7" t="s">
        <v>13</v>
      </c>
      <c r="G28" s="5">
        <v>4.0</v>
      </c>
    </row>
    <row r="29">
      <c r="A29" s="5" t="s">
        <v>26</v>
      </c>
      <c r="B29" s="5">
        <v>26.0</v>
      </c>
      <c r="C29" s="5" t="s">
        <v>8</v>
      </c>
      <c r="D29" s="5" t="s">
        <v>48</v>
      </c>
      <c r="E29" s="15" t="s">
        <v>34</v>
      </c>
      <c r="G29" s="5">
        <v>2.0</v>
      </c>
      <c r="I29" s="5" t="s">
        <v>49</v>
      </c>
    </row>
    <row r="30">
      <c r="B30" s="5">
        <v>27.0</v>
      </c>
      <c r="C30" s="5" t="s">
        <v>8</v>
      </c>
      <c r="D30" s="5" t="s">
        <v>50</v>
      </c>
      <c r="E30" s="9" t="s">
        <v>18</v>
      </c>
      <c r="G30" s="5">
        <v>4.0</v>
      </c>
      <c r="I30" s="5" t="s">
        <v>51</v>
      </c>
    </row>
    <row r="31">
      <c r="B31" s="5">
        <v>28.0</v>
      </c>
      <c r="C31" s="5" t="s">
        <v>8</v>
      </c>
      <c r="D31" s="5" t="s">
        <v>52</v>
      </c>
      <c r="E31" s="15" t="s">
        <v>34</v>
      </c>
      <c r="G31" s="5">
        <v>4.0</v>
      </c>
      <c r="I31" s="5" t="s">
        <v>53</v>
      </c>
    </row>
    <row r="32">
      <c r="B32" s="5">
        <v>29.0</v>
      </c>
      <c r="C32" s="5" t="s">
        <v>8</v>
      </c>
      <c r="D32" s="5" t="s">
        <v>54</v>
      </c>
      <c r="E32" s="6" t="s">
        <v>10</v>
      </c>
      <c r="G32" s="5">
        <v>4.0</v>
      </c>
      <c r="I32" s="5" t="s">
        <v>55</v>
      </c>
    </row>
    <row r="33">
      <c r="B33" s="5">
        <v>30.0</v>
      </c>
      <c r="C33" s="5" t="s">
        <v>8</v>
      </c>
      <c r="D33" s="5" t="s">
        <v>56</v>
      </c>
      <c r="E33" s="15" t="s">
        <v>34</v>
      </c>
      <c r="G33" s="5">
        <v>3.0</v>
      </c>
      <c r="I33" s="5" t="s">
        <v>57</v>
      </c>
    </row>
    <row r="34">
      <c r="B34" s="5">
        <v>31.0</v>
      </c>
      <c r="C34" s="5" t="s">
        <v>8</v>
      </c>
      <c r="D34" s="5" t="s">
        <v>58</v>
      </c>
      <c r="E34" s="8" t="s">
        <v>16</v>
      </c>
      <c r="G34" s="5">
        <v>3.0</v>
      </c>
      <c r="I34" s="5" t="s">
        <v>59</v>
      </c>
    </row>
    <row r="35">
      <c r="B35" s="5">
        <v>32.0</v>
      </c>
      <c r="C35" s="5" t="s">
        <v>8</v>
      </c>
      <c r="D35" s="5" t="s">
        <v>60</v>
      </c>
      <c r="E35" s="8" t="s">
        <v>16</v>
      </c>
      <c r="G35" s="5">
        <v>4.0</v>
      </c>
      <c r="I35" s="5" t="s">
        <v>61</v>
      </c>
    </row>
    <row r="36">
      <c r="B36" s="5">
        <v>33.0</v>
      </c>
      <c r="C36" s="5" t="s">
        <v>8</v>
      </c>
      <c r="D36" s="12" t="s">
        <v>62</v>
      </c>
      <c r="E36" s="8" t="s">
        <v>16</v>
      </c>
      <c r="G36" s="5">
        <v>3.0</v>
      </c>
      <c r="I36" s="5" t="s">
        <v>63</v>
      </c>
    </row>
    <row r="37">
      <c r="B37" s="5">
        <v>34.0</v>
      </c>
      <c r="C37" s="5" t="s">
        <v>8</v>
      </c>
      <c r="D37" s="5" t="s">
        <v>64</v>
      </c>
      <c r="E37" s="8" t="s">
        <v>16</v>
      </c>
      <c r="F37" s="7" t="s">
        <v>13</v>
      </c>
      <c r="G37" s="5">
        <v>2.0</v>
      </c>
      <c r="I37" s="5" t="s">
        <v>65</v>
      </c>
    </row>
    <row r="38">
      <c r="B38" s="5">
        <v>35.0</v>
      </c>
      <c r="C38" s="5" t="s">
        <v>8</v>
      </c>
      <c r="D38" s="5" t="s">
        <v>66</v>
      </c>
      <c r="E38" s="7" t="s">
        <v>13</v>
      </c>
      <c r="F38" s="8" t="s">
        <v>16</v>
      </c>
      <c r="G38" s="5">
        <v>3.0</v>
      </c>
      <c r="I38" s="5" t="s">
        <v>67</v>
      </c>
    </row>
    <row r="39">
      <c r="A39" s="5" t="s">
        <v>7</v>
      </c>
      <c r="B39" s="5">
        <v>36.0</v>
      </c>
      <c r="C39" s="5" t="s">
        <v>8</v>
      </c>
      <c r="D39" s="5" t="s">
        <v>68</v>
      </c>
      <c r="E39" s="7" t="s">
        <v>13</v>
      </c>
      <c r="G39" s="5">
        <v>3.0</v>
      </c>
    </row>
    <row r="40">
      <c r="B40" s="5">
        <v>37.0</v>
      </c>
      <c r="C40" s="5" t="s">
        <v>8</v>
      </c>
      <c r="D40" s="5" t="s">
        <v>69</v>
      </c>
      <c r="E40" s="6" t="s">
        <v>10</v>
      </c>
      <c r="G40" s="5">
        <v>4.0</v>
      </c>
    </row>
    <row r="41">
      <c r="B41" s="5">
        <v>38.0</v>
      </c>
      <c r="C41" s="5" t="s">
        <v>8</v>
      </c>
      <c r="D41" s="5" t="s">
        <v>70</v>
      </c>
      <c r="E41" s="7" t="s">
        <v>13</v>
      </c>
      <c r="G41" s="5">
        <v>3.0</v>
      </c>
    </row>
    <row r="42">
      <c r="A42" s="5" t="s">
        <v>42</v>
      </c>
      <c r="B42" s="5">
        <v>39.0</v>
      </c>
      <c r="C42" s="5" t="s">
        <v>8</v>
      </c>
      <c r="D42" s="5" t="s">
        <v>71</v>
      </c>
      <c r="E42" s="15" t="s">
        <v>34</v>
      </c>
      <c r="G42" s="5">
        <v>3.0</v>
      </c>
    </row>
    <row r="43">
      <c r="B43" s="5">
        <v>40.0</v>
      </c>
      <c r="C43" s="5" t="s">
        <v>8</v>
      </c>
      <c r="D43" s="5" t="s">
        <v>72</v>
      </c>
      <c r="E43" s="15" t="s">
        <v>34</v>
      </c>
      <c r="G43" s="5">
        <v>4.0</v>
      </c>
    </row>
    <row r="44">
      <c r="B44" s="5">
        <v>41.0</v>
      </c>
      <c r="C44" s="5" t="s">
        <v>8</v>
      </c>
      <c r="D44" s="5" t="s">
        <v>73</v>
      </c>
      <c r="E44" s="8" t="s">
        <v>74</v>
      </c>
      <c r="G44" s="5">
        <v>4.0</v>
      </c>
    </row>
    <row r="45">
      <c r="B45" s="5">
        <v>42.0</v>
      </c>
      <c r="C45" s="5" t="s">
        <v>8</v>
      </c>
      <c r="D45" s="5" t="s">
        <v>75</v>
      </c>
      <c r="E45" s="15" t="s">
        <v>34</v>
      </c>
      <c r="G45" s="5">
        <v>4.0</v>
      </c>
    </row>
    <row r="46">
      <c r="B46" s="5">
        <v>43.0</v>
      </c>
      <c r="C46" s="5" t="s">
        <v>8</v>
      </c>
      <c r="D46" s="5" t="s">
        <v>76</v>
      </c>
      <c r="E46" s="8" t="s">
        <v>16</v>
      </c>
      <c r="G46" s="5">
        <v>2.0</v>
      </c>
    </row>
    <row r="49">
      <c r="C49" s="5" t="s">
        <v>6</v>
      </c>
      <c r="D49" s="5" t="s">
        <v>77</v>
      </c>
      <c r="E49" s="5" t="s">
        <v>78</v>
      </c>
    </row>
    <row r="50">
      <c r="C50" s="6" t="s">
        <v>10</v>
      </c>
      <c r="D50" s="5" t="s">
        <v>79</v>
      </c>
      <c r="E50" s="5">
        <v>5.0</v>
      </c>
    </row>
    <row r="51">
      <c r="C51" s="7" t="s">
        <v>13</v>
      </c>
      <c r="D51" s="5" t="s">
        <v>80</v>
      </c>
      <c r="E51" s="5">
        <v>8.0</v>
      </c>
    </row>
    <row r="52">
      <c r="C52" s="8" t="s">
        <v>16</v>
      </c>
      <c r="D52" s="5" t="s">
        <v>81</v>
      </c>
      <c r="E52" s="5">
        <v>15.0</v>
      </c>
    </row>
    <row r="53">
      <c r="C53" s="9" t="s">
        <v>18</v>
      </c>
      <c r="D53" s="5" t="s">
        <v>82</v>
      </c>
      <c r="E53" s="5">
        <v>3.0</v>
      </c>
    </row>
    <row r="54">
      <c r="C54" s="15" t="s">
        <v>34</v>
      </c>
      <c r="D54" s="5" t="s">
        <v>83</v>
      </c>
      <c r="E54" s="5">
        <v>8.0</v>
      </c>
    </row>
    <row r="55">
      <c r="E55" s="18">
        <f>SUM(E50:E54)</f>
        <v>39</v>
      </c>
    </row>
  </sheetData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5.13"/>
    <col customWidth="1" min="4" max="4" width="35.75"/>
    <col customWidth="1" min="5" max="5" width="31.88"/>
    <col customWidth="1" min="9" max="9" width="19.25"/>
    <col customWidth="1" min="10" max="10" width="18.13"/>
  </cols>
  <sheetData>
    <row r="1">
      <c r="C1" s="19" t="s">
        <v>84</v>
      </c>
      <c r="D1" s="20"/>
      <c r="E1" s="19" t="s">
        <v>85</v>
      </c>
      <c r="F1" s="19" t="s">
        <v>86</v>
      </c>
      <c r="G1" s="19" t="s">
        <v>87</v>
      </c>
      <c r="H1" s="19" t="s">
        <v>88</v>
      </c>
      <c r="I1" s="21" t="s">
        <v>89</v>
      </c>
    </row>
    <row r="2">
      <c r="A2" s="1" t="s">
        <v>90</v>
      </c>
      <c r="C2" s="22">
        <v>5.0</v>
      </c>
      <c r="D2" s="22" t="s">
        <v>91</v>
      </c>
      <c r="E2" s="23" t="s">
        <v>92</v>
      </c>
      <c r="F2" s="23" t="s">
        <v>93</v>
      </c>
      <c r="G2" s="24"/>
      <c r="H2" s="24"/>
      <c r="I2" s="25" t="s">
        <v>13</v>
      </c>
      <c r="K2" s="5" t="s">
        <v>94</v>
      </c>
    </row>
    <row r="3">
      <c r="A3" s="2" t="s">
        <v>95</v>
      </c>
      <c r="B3" s="5" t="s">
        <v>96</v>
      </c>
      <c r="C3" s="26">
        <v>8.0</v>
      </c>
      <c r="D3" s="22" t="s">
        <v>97</v>
      </c>
      <c r="E3" s="22" t="s">
        <v>98</v>
      </c>
      <c r="F3" s="22" t="s">
        <v>99</v>
      </c>
      <c r="G3" s="22" t="s">
        <v>100</v>
      </c>
      <c r="H3" s="22" t="s">
        <v>101</v>
      </c>
      <c r="I3" s="25" t="s">
        <v>13</v>
      </c>
      <c r="K3" s="5" t="s">
        <v>102</v>
      </c>
    </row>
    <row r="4">
      <c r="A4" s="27" t="s">
        <v>5</v>
      </c>
      <c r="C4" s="28">
        <v>20.0</v>
      </c>
      <c r="D4" s="22" t="s">
        <v>103</v>
      </c>
      <c r="E4" s="22" t="s">
        <v>104</v>
      </c>
      <c r="F4" s="22" t="s">
        <v>105</v>
      </c>
      <c r="G4" s="22">
        <v>1.0</v>
      </c>
      <c r="H4" s="22">
        <v>3.0</v>
      </c>
      <c r="I4" s="25" t="s">
        <v>13</v>
      </c>
    </row>
    <row r="5">
      <c r="A5" s="5"/>
      <c r="C5" s="26"/>
      <c r="D5" s="26" t="s">
        <v>106</v>
      </c>
      <c r="E5" s="22"/>
      <c r="F5" s="22"/>
      <c r="G5" s="22"/>
      <c r="H5" s="22"/>
      <c r="I5" s="25" t="s">
        <v>13</v>
      </c>
    </row>
    <row r="6" ht="15.75" customHeight="1">
      <c r="C6" s="29">
        <v>25.0</v>
      </c>
      <c r="D6" s="30" t="s">
        <v>107</v>
      </c>
      <c r="E6" s="31" t="s">
        <v>108</v>
      </c>
      <c r="F6" s="31" t="s">
        <v>109</v>
      </c>
      <c r="G6" s="32"/>
      <c r="H6" s="32"/>
      <c r="I6" s="25" t="s">
        <v>13</v>
      </c>
    </row>
    <row r="7" ht="15.75" customHeight="1">
      <c r="C7" s="33"/>
      <c r="D7" s="33"/>
      <c r="E7" s="31" t="s">
        <v>110</v>
      </c>
      <c r="F7" s="31" t="s">
        <v>99</v>
      </c>
      <c r="G7" s="32"/>
      <c r="H7" s="32"/>
      <c r="I7" s="25" t="s">
        <v>13</v>
      </c>
    </row>
    <row r="8" ht="15.75" customHeight="1">
      <c r="C8" s="34"/>
      <c r="D8" s="34"/>
      <c r="E8" s="31" t="s">
        <v>96</v>
      </c>
      <c r="F8" s="31"/>
      <c r="G8" s="31"/>
      <c r="H8" s="31"/>
      <c r="I8" s="25" t="s">
        <v>13</v>
      </c>
    </row>
    <row r="9">
      <c r="C9" s="22">
        <v>36.0</v>
      </c>
      <c r="D9" s="22" t="s">
        <v>111</v>
      </c>
      <c r="E9" s="22" t="s">
        <v>112</v>
      </c>
      <c r="F9" s="22" t="s">
        <v>113</v>
      </c>
      <c r="G9" s="35">
        <v>44840.0</v>
      </c>
      <c r="H9" s="35">
        <v>44682.0</v>
      </c>
      <c r="I9" s="25" t="s">
        <v>13</v>
      </c>
    </row>
    <row r="10">
      <c r="C10" s="22">
        <v>38.0</v>
      </c>
      <c r="D10" s="22" t="s">
        <v>114</v>
      </c>
      <c r="E10" s="22" t="s">
        <v>115</v>
      </c>
      <c r="F10" s="22" t="s">
        <v>116</v>
      </c>
      <c r="G10" s="22" t="s">
        <v>96</v>
      </c>
      <c r="H10" s="22">
        <v>1.0</v>
      </c>
      <c r="I10" s="25" t="s">
        <v>13</v>
      </c>
    </row>
    <row r="11">
      <c r="C11" s="26">
        <v>4.0</v>
      </c>
      <c r="D11" s="22" t="s">
        <v>117</v>
      </c>
      <c r="E11" s="22" t="s">
        <v>118</v>
      </c>
      <c r="F11" s="22" t="s">
        <v>96</v>
      </c>
      <c r="G11" s="22" t="s">
        <v>119</v>
      </c>
      <c r="H11" s="22" t="s">
        <v>120</v>
      </c>
      <c r="I11" s="36" t="s">
        <v>121</v>
      </c>
    </row>
    <row r="12">
      <c r="C12" s="26" t="s">
        <v>122</v>
      </c>
      <c r="D12" s="22" t="s">
        <v>123</v>
      </c>
      <c r="E12" s="22" t="s">
        <v>124</v>
      </c>
      <c r="F12" s="22" t="s">
        <v>96</v>
      </c>
      <c r="G12" s="22"/>
      <c r="H12" s="22"/>
      <c r="I12" s="36"/>
    </row>
    <row r="13">
      <c r="C13" s="37">
        <v>11.0</v>
      </c>
      <c r="D13" s="38" t="s">
        <v>125</v>
      </c>
      <c r="E13" s="22" t="s">
        <v>126</v>
      </c>
      <c r="F13" s="22" t="s">
        <v>96</v>
      </c>
      <c r="G13" s="22" t="s">
        <v>96</v>
      </c>
      <c r="H13" s="22" t="s">
        <v>96</v>
      </c>
      <c r="I13" s="36" t="s">
        <v>121</v>
      </c>
    </row>
    <row r="14">
      <c r="C14" s="33"/>
      <c r="D14" s="33"/>
      <c r="E14" s="22" t="s">
        <v>127</v>
      </c>
      <c r="F14" s="22" t="s">
        <v>96</v>
      </c>
      <c r="G14" s="22" t="s">
        <v>96</v>
      </c>
      <c r="H14" s="22" t="s">
        <v>96</v>
      </c>
      <c r="I14" s="36" t="s">
        <v>121</v>
      </c>
    </row>
    <row r="15">
      <c r="C15" s="34"/>
      <c r="D15" s="34"/>
      <c r="E15" s="22"/>
      <c r="F15" s="22" t="s">
        <v>96</v>
      </c>
      <c r="G15" s="22" t="s">
        <v>96</v>
      </c>
      <c r="H15" s="22" t="s">
        <v>96</v>
      </c>
      <c r="I15" s="36" t="s">
        <v>121</v>
      </c>
    </row>
    <row r="16">
      <c r="C16" s="39">
        <v>28.0</v>
      </c>
      <c r="D16" s="22" t="s">
        <v>128</v>
      </c>
      <c r="E16" s="22" t="s">
        <v>129</v>
      </c>
      <c r="F16" s="22" t="s">
        <v>130</v>
      </c>
      <c r="G16" s="22">
        <v>1.0</v>
      </c>
      <c r="H16" s="22">
        <v>2.0</v>
      </c>
      <c r="I16" s="36" t="s">
        <v>121</v>
      </c>
    </row>
    <row r="17">
      <c r="C17" s="26"/>
      <c r="D17" s="22" t="s">
        <v>131</v>
      </c>
      <c r="E17" s="22" t="s">
        <v>129</v>
      </c>
      <c r="F17" s="22" t="s">
        <v>132</v>
      </c>
      <c r="G17" s="22" t="s">
        <v>133</v>
      </c>
      <c r="H17" s="22">
        <v>45.0</v>
      </c>
      <c r="I17" s="36" t="s">
        <v>121</v>
      </c>
    </row>
    <row r="18">
      <c r="A18" s="5"/>
      <c r="B18" s="5" t="s">
        <v>96</v>
      </c>
      <c r="C18" s="26">
        <v>2.0</v>
      </c>
      <c r="D18" s="22" t="s">
        <v>134</v>
      </c>
      <c r="E18" s="22" t="s">
        <v>135</v>
      </c>
      <c r="F18" s="22" t="s">
        <v>96</v>
      </c>
      <c r="G18" s="22" t="s">
        <v>96</v>
      </c>
      <c r="H18" s="22" t="s">
        <v>136</v>
      </c>
      <c r="I18" s="40" t="s">
        <v>16</v>
      </c>
      <c r="J18" s="41"/>
    </row>
    <row r="19">
      <c r="C19" s="39">
        <v>3.0</v>
      </c>
      <c r="D19" s="19" t="s">
        <v>137</v>
      </c>
      <c r="E19" s="22" t="s">
        <v>138</v>
      </c>
      <c r="F19" s="22"/>
      <c r="G19" s="22"/>
      <c r="H19" s="22"/>
      <c r="I19" s="40" t="s">
        <v>16</v>
      </c>
    </row>
    <row r="20">
      <c r="C20" s="39"/>
      <c r="E20" s="22" t="s">
        <v>139</v>
      </c>
      <c r="F20" s="22"/>
      <c r="G20" s="22"/>
      <c r="H20" s="22"/>
      <c r="I20" s="40"/>
    </row>
    <row r="21">
      <c r="C21" s="26">
        <v>7.0</v>
      </c>
      <c r="D21" s="22" t="s">
        <v>140</v>
      </c>
      <c r="E21" s="22" t="s">
        <v>141</v>
      </c>
      <c r="F21" s="22" t="s">
        <v>142</v>
      </c>
      <c r="G21" s="22" t="s">
        <v>143</v>
      </c>
      <c r="H21" s="22" t="s">
        <v>144</v>
      </c>
      <c r="I21" s="40" t="s">
        <v>16</v>
      </c>
    </row>
    <row r="22">
      <c r="C22" s="26" t="s">
        <v>145</v>
      </c>
      <c r="D22" s="22" t="s">
        <v>146</v>
      </c>
      <c r="E22" s="22" t="s">
        <v>147</v>
      </c>
      <c r="F22" s="22" t="s">
        <v>148</v>
      </c>
      <c r="G22" s="22" t="s">
        <v>149</v>
      </c>
      <c r="H22" s="22" t="s">
        <v>150</v>
      </c>
      <c r="I22" s="40" t="s">
        <v>16</v>
      </c>
    </row>
    <row r="23">
      <c r="C23" s="42">
        <v>12.0</v>
      </c>
      <c r="D23" s="22" t="s">
        <v>28</v>
      </c>
      <c r="E23" s="22" t="s">
        <v>151</v>
      </c>
      <c r="F23" s="22" t="s">
        <v>152</v>
      </c>
      <c r="G23" s="22">
        <v>10.0</v>
      </c>
      <c r="H23" s="22" t="s">
        <v>153</v>
      </c>
      <c r="I23" s="40" t="s">
        <v>16</v>
      </c>
    </row>
    <row r="24">
      <c r="C24" s="42">
        <v>18.0</v>
      </c>
      <c r="D24" s="22" t="s">
        <v>154</v>
      </c>
      <c r="E24" s="22" t="s">
        <v>155</v>
      </c>
      <c r="F24" s="22" t="s">
        <v>96</v>
      </c>
      <c r="G24" s="22"/>
      <c r="H24" s="22" t="s">
        <v>120</v>
      </c>
      <c r="I24" s="40" t="s">
        <v>16</v>
      </c>
      <c r="J24" s="5">
        <v>1.0</v>
      </c>
      <c r="K24" s="5" t="s">
        <v>156</v>
      </c>
    </row>
    <row r="25" ht="33.75" customHeight="1">
      <c r="C25" s="26">
        <v>19.0</v>
      </c>
      <c r="D25" s="22" t="s">
        <v>157</v>
      </c>
      <c r="E25" s="22" t="s">
        <v>155</v>
      </c>
      <c r="F25" s="22" t="s">
        <v>96</v>
      </c>
      <c r="G25" s="43"/>
      <c r="H25" s="22" t="s">
        <v>120</v>
      </c>
      <c r="I25" s="40" t="s">
        <v>16</v>
      </c>
      <c r="J25" s="5">
        <v>2.0</v>
      </c>
      <c r="K25" s="5" t="s">
        <v>158</v>
      </c>
    </row>
    <row r="26">
      <c r="C26" s="39">
        <v>21.0</v>
      </c>
      <c r="D26" s="22" t="s">
        <v>159</v>
      </c>
      <c r="E26" s="22" t="s">
        <v>160</v>
      </c>
      <c r="F26" s="22" t="s">
        <v>161</v>
      </c>
      <c r="G26" s="43">
        <v>0.85</v>
      </c>
      <c r="H26" s="43">
        <v>1.0</v>
      </c>
      <c r="I26" s="40" t="s">
        <v>16</v>
      </c>
    </row>
    <row r="27">
      <c r="C27" s="42">
        <v>23.0</v>
      </c>
      <c r="D27" s="22" t="s">
        <v>162</v>
      </c>
      <c r="E27" s="22" t="s">
        <v>163</v>
      </c>
      <c r="F27" s="22"/>
      <c r="G27" s="22"/>
      <c r="H27" s="22"/>
      <c r="I27" s="40" t="s">
        <v>16</v>
      </c>
    </row>
    <row r="28">
      <c r="C28" s="42">
        <v>24.0</v>
      </c>
      <c r="D28" s="44" t="s">
        <v>164</v>
      </c>
      <c r="E28" s="22" t="s">
        <v>165</v>
      </c>
      <c r="F28" s="22" t="s">
        <v>161</v>
      </c>
      <c r="G28" s="43">
        <v>0.8</v>
      </c>
      <c r="H28" s="43">
        <v>1.0</v>
      </c>
      <c r="I28" s="40" t="s">
        <v>16</v>
      </c>
    </row>
    <row r="29">
      <c r="C29" s="42">
        <v>31.0</v>
      </c>
      <c r="D29" s="22" t="s">
        <v>166</v>
      </c>
      <c r="E29" s="22" t="s">
        <v>155</v>
      </c>
      <c r="F29" s="22" t="s">
        <v>96</v>
      </c>
      <c r="G29" s="22" t="s">
        <v>167</v>
      </c>
      <c r="H29" s="22" t="s">
        <v>120</v>
      </c>
      <c r="I29" s="40" t="s">
        <v>16</v>
      </c>
    </row>
    <row r="30">
      <c r="A30" s="5"/>
      <c r="B30" s="5" t="s">
        <v>96</v>
      </c>
      <c r="C30" s="39">
        <v>32.0</v>
      </c>
      <c r="D30" s="22" t="s">
        <v>168</v>
      </c>
      <c r="E30" s="22" t="s">
        <v>155</v>
      </c>
      <c r="F30" s="22" t="s">
        <v>169</v>
      </c>
      <c r="G30" s="22" t="s">
        <v>96</v>
      </c>
      <c r="H30" s="22" t="s">
        <v>120</v>
      </c>
      <c r="I30" s="40" t="s">
        <v>16</v>
      </c>
    </row>
    <row r="31">
      <c r="A31" s="5"/>
      <c r="B31" s="5" t="s">
        <v>96</v>
      </c>
      <c r="C31" s="42">
        <v>33.0</v>
      </c>
      <c r="D31" s="19" t="s">
        <v>170</v>
      </c>
      <c r="E31" s="19" t="s">
        <v>171</v>
      </c>
      <c r="F31" s="19" t="s">
        <v>169</v>
      </c>
      <c r="G31" s="19" t="s">
        <v>96</v>
      </c>
      <c r="H31" s="19" t="s">
        <v>120</v>
      </c>
      <c r="I31" s="40" t="s">
        <v>16</v>
      </c>
    </row>
    <row r="32">
      <c r="C32" s="42">
        <v>34.0</v>
      </c>
      <c r="D32" s="22" t="s">
        <v>172</v>
      </c>
      <c r="E32" s="22" t="s">
        <v>173</v>
      </c>
      <c r="F32" s="22" t="s">
        <v>169</v>
      </c>
      <c r="G32" s="22" t="s">
        <v>96</v>
      </c>
      <c r="H32" s="22" t="s">
        <v>120</v>
      </c>
      <c r="I32" s="40" t="s">
        <v>16</v>
      </c>
    </row>
    <row r="33">
      <c r="C33" s="26">
        <v>41.0</v>
      </c>
      <c r="D33" s="29" t="s">
        <v>174</v>
      </c>
      <c r="E33" s="22" t="s">
        <v>175</v>
      </c>
      <c r="F33" s="22" t="s">
        <v>176</v>
      </c>
      <c r="G33" s="43"/>
      <c r="H33" s="43"/>
      <c r="I33" s="40" t="s">
        <v>74</v>
      </c>
    </row>
    <row r="34">
      <c r="C34" s="22"/>
      <c r="D34" s="34"/>
      <c r="E34" s="22" t="s">
        <v>177</v>
      </c>
      <c r="F34" s="22"/>
      <c r="G34" s="43"/>
      <c r="H34" s="43"/>
      <c r="I34" s="40" t="s">
        <v>74</v>
      </c>
    </row>
    <row r="35">
      <c r="A35" s="5"/>
      <c r="B35" s="5" t="s">
        <v>96</v>
      </c>
      <c r="C35" s="42">
        <v>43.0</v>
      </c>
      <c r="D35" s="22" t="s">
        <v>178</v>
      </c>
      <c r="E35" s="44" t="s">
        <v>179</v>
      </c>
      <c r="F35" s="31" t="s">
        <v>180</v>
      </c>
      <c r="G35" s="45">
        <v>0.2</v>
      </c>
      <c r="H35" s="45">
        <v>0.6</v>
      </c>
      <c r="I35" s="40" t="s">
        <v>16</v>
      </c>
    </row>
    <row r="36">
      <c r="C36" s="46">
        <v>35.0</v>
      </c>
      <c r="D36" s="31" t="s">
        <v>181</v>
      </c>
      <c r="E36" s="47" t="s">
        <v>182</v>
      </c>
      <c r="F36" s="48" t="s">
        <v>183</v>
      </c>
      <c r="G36" s="48" t="s">
        <v>184</v>
      </c>
      <c r="H36" s="48">
        <v>5.0</v>
      </c>
      <c r="I36" s="49" t="s">
        <v>16</v>
      </c>
    </row>
    <row r="37">
      <c r="C37" s="50"/>
      <c r="D37" s="22" t="s">
        <v>185</v>
      </c>
      <c r="E37" s="51"/>
      <c r="F37" s="52"/>
      <c r="G37" s="52"/>
      <c r="H37" s="52"/>
      <c r="I37" s="33"/>
    </row>
    <row r="38">
      <c r="C38" s="53"/>
      <c r="D38" s="22" t="s">
        <v>186</v>
      </c>
      <c r="E38" s="54"/>
      <c r="F38" s="55"/>
      <c r="G38" s="55"/>
      <c r="H38" s="55"/>
      <c r="I38" s="34"/>
    </row>
    <row r="39">
      <c r="C39" s="22">
        <v>17.0</v>
      </c>
      <c r="D39" s="22" t="s">
        <v>187</v>
      </c>
      <c r="E39" s="22" t="s">
        <v>188</v>
      </c>
      <c r="F39" s="22" t="s">
        <v>189</v>
      </c>
      <c r="G39" s="22" t="s">
        <v>190</v>
      </c>
      <c r="H39" s="22" t="s">
        <v>191</v>
      </c>
      <c r="I39" s="56" t="s">
        <v>34</v>
      </c>
    </row>
    <row r="40">
      <c r="C40" s="39">
        <v>26.0</v>
      </c>
      <c r="D40" s="22" t="s">
        <v>192</v>
      </c>
      <c r="E40" s="22" t="s">
        <v>193</v>
      </c>
      <c r="F40" s="22" t="s">
        <v>180</v>
      </c>
      <c r="G40" s="22" t="s">
        <v>194</v>
      </c>
      <c r="H40" s="22" t="s">
        <v>96</v>
      </c>
      <c r="I40" s="56" t="s">
        <v>34</v>
      </c>
    </row>
    <row r="41">
      <c r="C41" s="42">
        <v>30.0</v>
      </c>
      <c r="D41" s="22" t="s">
        <v>195</v>
      </c>
      <c r="E41" s="22" t="s">
        <v>196</v>
      </c>
      <c r="F41" s="22" t="s">
        <v>180</v>
      </c>
      <c r="G41" s="22">
        <v>10.0</v>
      </c>
      <c r="H41" s="22">
        <v>0.0</v>
      </c>
      <c r="I41" s="56" t="s">
        <v>34</v>
      </c>
      <c r="J41" s="5" t="s">
        <v>197</v>
      </c>
    </row>
    <row r="42">
      <c r="C42" s="26">
        <v>40.0</v>
      </c>
      <c r="D42" s="22" t="s">
        <v>198</v>
      </c>
      <c r="E42" s="22" t="s">
        <v>199</v>
      </c>
      <c r="F42" s="22" t="s">
        <v>200</v>
      </c>
      <c r="G42" s="22" t="s">
        <v>96</v>
      </c>
      <c r="H42" s="22" t="s">
        <v>201</v>
      </c>
      <c r="I42" s="56" t="s">
        <v>34</v>
      </c>
    </row>
    <row r="43">
      <c r="C43" s="28">
        <v>42.0</v>
      </c>
      <c r="D43" s="57" t="s">
        <v>202</v>
      </c>
      <c r="E43" s="57" t="s">
        <v>203</v>
      </c>
      <c r="F43" s="57" t="s">
        <v>148</v>
      </c>
      <c r="G43" s="22">
        <v>15.0</v>
      </c>
      <c r="H43" s="22" t="s">
        <v>204</v>
      </c>
      <c r="I43" s="56" t="s">
        <v>34</v>
      </c>
    </row>
    <row r="44">
      <c r="C44" s="33"/>
      <c r="D44" s="22" t="s">
        <v>205</v>
      </c>
      <c r="E44" s="22"/>
      <c r="F44" s="22"/>
      <c r="G44" s="43"/>
      <c r="H44" s="43"/>
      <c r="I44" s="56" t="s">
        <v>34</v>
      </c>
    </row>
    <row r="45">
      <c r="C45" s="28">
        <v>27.0</v>
      </c>
      <c r="D45" s="22" t="s">
        <v>206</v>
      </c>
      <c r="E45" s="22" t="s">
        <v>207</v>
      </c>
      <c r="F45" s="22" t="s">
        <v>148</v>
      </c>
      <c r="G45" s="22">
        <v>10.0</v>
      </c>
      <c r="H45" s="22">
        <v>0.0</v>
      </c>
      <c r="I45" s="56" t="s">
        <v>34</v>
      </c>
      <c r="K45" s="5"/>
    </row>
    <row r="46">
      <c r="C46" s="34"/>
      <c r="D46" s="22" t="s">
        <v>208</v>
      </c>
      <c r="E46" s="22"/>
      <c r="F46" s="22"/>
      <c r="G46" s="22"/>
      <c r="H46" s="22"/>
      <c r="I46" s="56" t="s">
        <v>34</v>
      </c>
      <c r="K46" s="5"/>
    </row>
    <row r="47">
      <c r="C47" s="39">
        <v>1.0</v>
      </c>
      <c r="D47" s="22" t="s">
        <v>209</v>
      </c>
      <c r="E47" s="22" t="s">
        <v>210</v>
      </c>
      <c r="F47" s="22" t="s">
        <v>161</v>
      </c>
      <c r="G47" s="43">
        <v>0.85</v>
      </c>
      <c r="H47" s="43">
        <v>1.0</v>
      </c>
      <c r="I47" s="58" t="s">
        <v>10</v>
      </c>
      <c r="K47" s="5"/>
    </row>
    <row r="48">
      <c r="C48" s="39">
        <v>6.0</v>
      </c>
      <c r="D48" s="22" t="s">
        <v>211</v>
      </c>
      <c r="E48" s="22" t="s">
        <v>129</v>
      </c>
      <c r="F48" s="22" t="s">
        <v>212</v>
      </c>
      <c r="G48" s="22" t="s">
        <v>213</v>
      </c>
      <c r="H48" s="22" t="s">
        <v>214</v>
      </c>
      <c r="I48" s="58" t="s">
        <v>10</v>
      </c>
      <c r="K48" s="5" t="s">
        <v>215</v>
      </c>
    </row>
    <row r="49">
      <c r="C49" s="39">
        <v>9.0</v>
      </c>
      <c r="D49" s="22" t="s">
        <v>216</v>
      </c>
      <c r="E49" s="22" t="s">
        <v>217</v>
      </c>
      <c r="F49" s="22" t="s">
        <v>218</v>
      </c>
      <c r="G49" s="35">
        <v>44839.0</v>
      </c>
      <c r="H49" s="22">
        <v>15.0</v>
      </c>
      <c r="I49" s="58" t="s">
        <v>10</v>
      </c>
    </row>
    <row r="50">
      <c r="C50" s="39">
        <v>29.0</v>
      </c>
      <c r="D50" s="22" t="s">
        <v>219</v>
      </c>
      <c r="E50" s="22" t="s">
        <v>220</v>
      </c>
      <c r="F50" s="22" t="s">
        <v>148</v>
      </c>
      <c r="G50" s="26" t="s">
        <v>221</v>
      </c>
      <c r="H50" s="26" t="s">
        <v>222</v>
      </c>
      <c r="I50" s="58" t="s">
        <v>10</v>
      </c>
    </row>
    <row r="51">
      <c r="C51" s="42">
        <v>37.0</v>
      </c>
      <c r="D51" s="22" t="s">
        <v>223</v>
      </c>
      <c r="E51" s="22" t="s">
        <v>224</v>
      </c>
      <c r="F51" s="22" t="s">
        <v>161</v>
      </c>
      <c r="G51" s="43">
        <v>0.1</v>
      </c>
      <c r="H51" s="43">
        <v>0.0</v>
      </c>
      <c r="I51" s="58" t="s">
        <v>10</v>
      </c>
    </row>
    <row r="52">
      <c r="C52" s="59" t="s">
        <v>225</v>
      </c>
      <c r="D52" s="60"/>
      <c r="E52" s="60"/>
      <c r="F52" s="60"/>
      <c r="G52" s="60"/>
      <c r="H52" s="60"/>
      <c r="I52" s="61"/>
    </row>
    <row r="53">
      <c r="C53" s="61"/>
      <c r="D53" s="60"/>
      <c r="E53" s="60"/>
      <c r="F53" s="60"/>
      <c r="G53" s="60"/>
      <c r="H53" s="60"/>
      <c r="I53" s="61"/>
    </row>
    <row r="54">
      <c r="C54" s="22">
        <v>13.0</v>
      </c>
      <c r="D54" s="22" t="s">
        <v>226</v>
      </c>
      <c r="E54" s="22" t="s">
        <v>227</v>
      </c>
      <c r="F54" s="22" t="s">
        <v>152</v>
      </c>
      <c r="G54" s="22">
        <v>0.5</v>
      </c>
      <c r="H54" s="22">
        <v>0.6</v>
      </c>
      <c r="I54" s="61"/>
      <c r="K54" s="5" t="s">
        <v>228</v>
      </c>
    </row>
    <row r="55">
      <c r="C55" s="62">
        <v>14.0</v>
      </c>
      <c r="D55" s="22" t="s">
        <v>229</v>
      </c>
      <c r="E55" s="22" t="s">
        <v>230</v>
      </c>
      <c r="F55" s="63" t="s">
        <v>231</v>
      </c>
      <c r="G55" s="22">
        <v>2.0</v>
      </c>
      <c r="H55" s="22" t="s">
        <v>232</v>
      </c>
      <c r="I55" s="61"/>
    </row>
    <row r="56">
      <c r="C56" s="64">
        <v>15.0</v>
      </c>
      <c r="D56" s="65" t="s">
        <v>233</v>
      </c>
      <c r="E56" s="22"/>
      <c r="F56" s="22"/>
      <c r="G56" s="43"/>
      <c r="H56" s="43"/>
      <c r="I56" s="61"/>
    </row>
    <row r="57">
      <c r="C57" s="22">
        <v>22.0</v>
      </c>
      <c r="D57" s="57" t="s">
        <v>234</v>
      </c>
      <c r="E57" s="57" t="s">
        <v>235</v>
      </c>
      <c r="F57" s="57" t="s">
        <v>236</v>
      </c>
      <c r="G57" s="57">
        <v>1.0</v>
      </c>
      <c r="H57" s="57">
        <v>2.0</v>
      </c>
      <c r="I57" s="61"/>
    </row>
    <row r="58">
      <c r="C58" s="19"/>
      <c r="D58" s="19"/>
      <c r="E58" s="19"/>
      <c r="F58" s="19"/>
      <c r="G58" s="19"/>
      <c r="H58" s="19"/>
    </row>
    <row r="59">
      <c r="C59" s="19"/>
      <c r="D59" s="19"/>
      <c r="E59" s="19"/>
      <c r="F59" s="19"/>
      <c r="G59" s="66"/>
      <c r="H59" s="66"/>
    </row>
    <row r="60">
      <c r="C60" s="19"/>
      <c r="D60" s="19"/>
      <c r="E60" s="19"/>
      <c r="F60" s="19"/>
      <c r="G60" s="19"/>
      <c r="H60" s="19"/>
    </row>
    <row r="61">
      <c r="C61" s="19"/>
      <c r="D61" s="19"/>
      <c r="E61" s="19"/>
      <c r="F61" s="19"/>
      <c r="G61" s="66"/>
      <c r="H61" s="66"/>
    </row>
    <row r="62">
      <c r="C62" s="19"/>
      <c r="D62" s="19"/>
      <c r="E62" s="19"/>
      <c r="F62" s="19"/>
      <c r="G62" s="19"/>
      <c r="H62" s="19"/>
    </row>
    <row r="63">
      <c r="C63" s="19"/>
      <c r="D63" s="19"/>
      <c r="E63" s="19"/>
      <c r="F63" s="19"/>
      <c r="G63" s="66"/>
      <c r="H63" s="66"/>
    </row>
    <row r="64">
      <c r="C64" s="19"/>
      <c r="D64" s="19"/>
      <c r="E64" s="19"/>
      <c r="F64" s="19"/>
      <c r="G64" s="19"/>
      <c r="H64" s="19"/>
    </row>
    <row r="65">
      <c r="C65" s="19"/>
      <c r="D65" s="19"/>
      <c r="E65" s="19"/>
      <c r="F65" s="19"/>
      <c r="G65" s="66"/>
      <c r="H65" s="66"/>
    </row>
    <row r="66">
      <c r="C66" s="19"/>
      <c r="D66" s="19"/>
      <c r="E66" s="19"/>
      <c r="F66" s="19"/>
      <c r="G66" s="19"/>
      <c r="H66" s="19"/>
    </row>
    <row r="67">
      <c r="D67" s="67"/>
    </row>
    <row r="68">
      <c r="D68" s="67"/>
    </row>
    <row r="69">
      <c r="D69" s="67"/>
    </row>
    <row r="70">
      <c r="D70" s="67"/>
    </row>
    <row r="71">
      <c r="D71" s="67"/>
    </row>
    <row r="72">
      <c r="D72" s="67"/>
    </row>
    <row r="73">
      <c r="D73" s="67"/>
    </row>
    <row r="74">
      <c r="D74" s="67"/>
    </row>
    <row r="75">
      <c r="D75" s="67"/>
    </row>
    <row r="76">
      <c r="D76" s="67"/>
    </row>
    <row r="77">
      <c r="D77" s="67"/>
    </row>
    <row r="78">
      <c r="D78" s="67"/>
    </row>
    <row r="79">
      <c r="D79" s="67"/>
    </row>
    <row r="80">
      <c r="D80" s="67"/>
    </row>
    <row r="81">
      <c r="D81" s="67"/>
    </row>
    <row r="82">
      <c r="D82" s="67"/>
    </row>
    <row r="83">
      <c r="D83" s="67"/>
    </row>
    <row r="84">
      <c r="D84" s="67"/>
    </row>
    <row r="85">
      <c r="D85" s="67"/>
    </row>
    <row r="86">
      <c r="D86" s="67"/>
    </row>
    <row r="87">
      <c r="D87" s="67"/>
    </row>
    <row r="88">
      <c r="D88" s="67"/>
    </row>
    <row r="89">
      <c r="D89" s="67"/>
    </row>
    <row r="90">
      <c r="D90" s="67"/>
    </row>
    <row r="91">
      <c r="D91" s="67"/>
    </row>
    <row r="92">
      <c r="D92" s="67"/>
    </row>
    <row r="93">
      <c r="D93" s="67"/>
    </row>
    <row r="94">
      <c r="D94" s="67"/>
    </row>
    <row r="95">
      <c r="D95" s="67"/>
    </row>
    <row r="96">
      <c r="D96" s="67"/>
    </row>
    <row r="97">
      <c r="D97" s="67"/>
    </row>
    <row r="98">
      <c r="D98" s="67"/>
    </row>
    <row r="99">
      <c r="D99" s="67"/>
    </row>
    <row r="100">
      <c r="D100" s="67"/>
    </row>
    <row r="101">
      <c r="D101" s="67"/>
    </row>
    <row r="102">
      <c r="D102" s="67"/>
    </row>
    <row r="103">
      <c r="D103" s="67"/>
    </row>
    <row r="104">
      <c r="D104" s="67"/>
    </row>
    <row r="105">
      <c r="D105" s="67"/>
    </row>
    <row r="106">
      <c r="D106" s="67"/>
    </row>
    <row r="107">
      <c r="D107" s="67"/>
    </row>
    <row r="108">
      <c r="D108" s="67"/>
    </row>
    <row r="109">
      <c r="D109" s="67"/>
    </row>
    <row r="110">
      <c r="D110" s="67"/>
    </row>
    <row r="111">
      <c r="D111" s="67"/>
    </row>
    <row r="112">
      <c r="D112" s="67"/>
    </row>
    <row r="113">
      <c r="D113" s="67"/>
    </row>
    <row r="114">
      <c r="D114" s="67"/>
    </row>
    <row r="115">
      <c r="D115" s="67"/>
    </row>
    <row r="116">
      <c r="D116" s="67"/>
    </row>
    <row r="117">
      <c r="D117" s="67"/>
    </row>
    <row r="118">
      <c r="D118" s="67"/>
    </row>
    <row r="119">
      <c r="D119" s="67"/>
    </row>
    <row r="120">
      <c r="D120" s="67"/>
    </row>
    <row r="121">
      <c r="D121" s="67"/>
    </row>
    <row r="122">
      <c r="D122" s="67"/>
    </row>
    <row r="123">
      <c r="D123" s="67"/>
    </row>
    <row r="124">
      <c r="D124" s="67"/>
    </row>
    <row r="125">
      <c r="D125" s="67"/>
    </row>
    <row r="126">
      <c r="D126" s="67"/>
    </row>
    <row r="127">
      <c r="D127" s="67"/>
    </row>
    <row r="128">
      <c r="D128" s="67"/>
    </row>
    <row r="129">
      <c r="D129" s="67"/>
    </row>
    <row r="130">
      <c r="D130" s="67"/>
    </row>
    <row r="131">
      <c r="D131" s="67"/>
    </row>
    <row r="132">
      <c r="D132" s="67"/>
    </row>
    <row r="133">
      <c r="D133" s="67"/>
    </row>
    <row r="134">
      <c r="D134" s="67"/>
    </row>
    <row r="135">
      <c r="D135" s="67"/>
    </row>
    <row r="136">
      <c r="D136" s="67"/>
    </row>
    <row r="137">
      <c r="D137" s="67"/>
    </row>
    <row r="138">
      <c r="D138" s="67"/>
    </row>
    <row r="139">
      <c r="D139" s="67"/>
    </row>
    <row r="140">
      <c r="D140" s="67"/>
    </row>
    <row r="141">
      <c r="D141" s="67"/>
    </row>
    <row r="142">
      <c r="D142" s="67"/>
    </row>
    <row r="143">
      <c r="D143" s="67"/>
    </row>
    <row r="144">
      <c r="D144" s="67"/>
    </row>
    <row r="145">
      <c r="D145" s="67"/>
    </row>
    <row r="146">
      <c r="D146" s="67"/>
    </row>
    <row r="147">
      <c r="D147" s="67"/>
    </row>
    <row r="148">
      <c r="D148" s="67"/>
    </row>
    <row r="149">
      <c r="D149" s="67"/>
    </row>
    <row r="150">
      <c r="D150" s="67"/>
    </row>
    <row r="151">
      <c r="D151" s="67"/>
    </row>
    <row r="152">
      <c r="D152" s="67"/>
    </row>
    <row r="153">
      <c r="D153" s="67"/>
    </row>
    <row r="154">
      <c r="D154" s="67"/>
    </row>
    <row r="155">
      <c r="D155" s="67"/>
    </row>
    <row r="156">
      <c r="D156" s="67"/>
    </row>
    <row r="157">
      <c r="D157" s="67"/>
    </row>
    <row r="158">
      <c r="D158" s="67"/>
    </row>
    <row r="159">
      <c r="D159" s="67"/>
    </row>
    <row r="160">
      <c r="D160" s="67"/>
    </row>
    <row r="161">
      <c r="D161" s="67"/>
    </row>
    <row r="162">
      <c r="D162" s="67"/>
    </row>
    <row r="163">
      <c r="D163" s="67"/>
    </row>
    <row r="164">
      <c r="D164" s="67"/>
    </row>
    <row r="165">
      <c r="D165" s="67"/>
    </row>
    <row r="166">
      <c r="D166" s="67"/>
    </row>
    <row r="167">
      <c r="D167" s="67"/>
    </row>
    <row r="168">
      <c r="D168" s="67"/>
    </row>
    <row r="169">
      <c r="D169" s="67"/>
    </row>
    <row r="170">
      <c r="D170" s="67"/>
    </row>
    <row r="171">
      <c r="D171" s="67"/>
    </row>
    <row r="172">
      <c r="D172" s="67"/>
    </row>
    <row r="173">
      <c r="D173" s="67"/>
    </row>
    <row r="174">
      <c r="D174" s="67"/>
    </row>
    <row r="175">
      <c r="D175" s="67"/>
    </row>
    <row r="176">
      <c r="D176" s="67"/>
    </row>
    <row r="177">
      <c r="D177" s="67"/>
    </row>
    <row r="178">
      <c r="D178" s="67"/>
    </row>
    <row r="179">
      <c r="D179" s="67"/>
    </row>
    <row r="180">
      <c r="D180" s="67"/>
    </row>
    <row r="181">
      <c r="D181" s="67"/>
    </row>
    <row r="182">
      <c r="D182" s="67"/>
    </row>
    <row r="183">
      <c r="D183" s="67"/>
    </row>
    <row r="184">
      <c r="D184" s="67"/>
    </row>
    <row r="185">
      <c r="D185" s="67"/>
    </row>
    <row r="186">
      <c r="D186" s="67"/>
    </row>
    <row r="187">
      <c r="D187" s="67"/>
    </row>
    <row r="188">
      <c r="D188" s="67"/>
    </row>
    <row r="189">
      <c r="D189" s="67"/>
    </row>
    <row r="190">
      <c r="D190" s="67"/>
    </row>
    <row r="191">
      <c r="D191" s="67"/>
    </row>
    <row r="192">
      <c r="D192" s="67"/>
    </row>
    <row r="193">
      <c r="D193" s="67"/>
    </row>
    <row r="194">
      <c r="D194" s="67"/>
    </row>
    <row r="195">
      <c r="D195" s="67"/>
    </row>
    <row r="196">
      <c r="D196" s="67"/>
    </row>
    <row r="197">
      <c r="D197" s="67"/>
    </row>
    <row r="198">
      <c r="D198" s="67"/>
    </row>
    <row r="199">
      <c r="D199" s="67"/>
    </row>
    <row r="200">
      <c r="D200" s="67"/>
    </row>
    <row r="201">
      <c r="D201" s="67"/>
    </row>
    <row r="202">
      <c r="D202" s="67"/>
    </row>
    <row r="203">
      <c r="D203" s="67"/>
    </row>
    <row r="204">
      <c r="D204" s="67"/>
    </row>
    <row r="205">
      <c r="D205" s="67"/>
    </row>
    <row r="206">
      <c r="D206" s="67"/>
    </row>
    <row r="207">
      <c r="D207" s="67"/>
    </row>
    <row r="208">
      <c r="D208" s="67"/>
    </row>
    <row r="209">
      <c r="D209" s="67"/>
    </row>
    <row r="210">
      <c r="D210" s="67"/>
    </row>
    <row r="211">
      <c r="D211" s="67"/>
    </row>
    <row r="212">
      <c r="D212" s="67"/>
    </row>
    <row r="213">
      <c r="D213" s="67"/>
    </row>
    <row r="214">
      <c r="D214" s="67"/>
    </row>
    <row r="215">
      <c r="D215" s="67"/>
    </row>
    <row r="216">
      <c r="D216" s="67"/>
    </row>
    <row r="217">
      <c r="D217" s="67"/>
    </row>
    <row r="218">
      <c r="D218" s="67"/>
    </row>
    <row r="219">
      <c r="D219" s="67"/>
    </row>
    <row r="220">
      <c r="D220" s="67"/>
    </row>
    <row r="221">
      <c r="D221" s="67"/>
    </row>
    <row r="222">
      <c r="D222" s="67"/>
    </row>
    <row r="223">
      <c r="D223" s="67"/>
    </row>
    <row r="224">
      <c r="D224" s="67"/>
    </row>
    <row r="225">
      <c r="D225" s="67"/>
    </row>
    <row r="226">
      <c r="D226" s="67"/>
    </row>
    <row r="227">
      <c r="D227" s="67"/>
    </row>
    <row r="228">
      <c r="D228" s="67"/>
    </row>
    <row r="229">
      <c r="D229" s="67"/>
    </row>
    <row r="230">
      <c r="D230" s="67"/>
    </row>
    <row r="231">
      <c r="D231" s="67"/>
    </row>
    <row r="232">
      <c r="D232" s="67"/>
    </row>
    <row r="233">
      <c r="D233" s="67"/>
    </row>
    <row r="234">
      <c r="D234" s="67"/>
    </row>
    <row r="235">
      <c r="D235" s="67"/>
    </row>
    <row r="236">
      <c r="D236" s="67"/>
    </row>
    <row r="237">
      <c r="D237" s="67"/>
    </row>
    <row r="238">
      <c r="D238" s="67"/>
    </row>
    <row r="239">
      <c r="D239" s="67"/>
    </row>
    <row r="240">
      <c r="D240" s="67"/>
    </row>
    <row r="241">
      <c r="D241" s="67"/>
    </row>
    <row r="242">
      <c r="D242" s="67"/>
    </row>
    <row r="243">
      <c r="D243" s="67"/>
    </row>
    <row r="244">
      <c r="D244" s="67"/>
    </row>
    <row r="245">
      <c r="D245" s="67"/>
    </row>
    <row r="246">
      <c r="D246" s="67"/>
    </row>
    <row r="247">
      <c r="D247" s="67"/>
    </row>
    <row r="248">
      <c r="D248" s="67"/>
    </row>
    <row r="249">
      <c r="D249" s="67"/>
    </row>
    <row r="250">
      <c r="D250" s="67"/>
    </row>
    <row r="251">
      <c r="D251" s="67"/>
    </row>
    <row r="252">
      <c r="D252" s="67"/>
    </row>
    <row r="253">
      <c r="D253" s="67"/>
    </row>
    <row r="254">
      <c r="D254" s="67"/>
    </row>
    <row r="255">
      <c r="D255" s="67"/>
    </row>
    <row r="256">
      <c r="D256" s="67"/>
    </row>
    <row r="257">
      <c r="D257" s="67"/>
    </row>
    <row r="258">
      <c r="D258" s="67"/>
    </row>
    <row r="259">
      <c r="D259" s="67"/>
    </row>
    <row r="260">
      <c r="D260" s="67"/>
    </row>
    <row r="261">
      <c r="D261" s="67"/>
    </row>
    <row r="262">
      <c r="D262" s="67"/>
    </row>
    <row r="263">
      <c r="D263" s="67"/>
    </row>
    <row r="264">
      <c r="D264" s="67"/>
    </row>
    <row r="265">
      <c r="D265" s="67"/>
    </row>
    <row r="266">
      <c r="D266" s="67"/>
    </row>
    <row r="267">
      <c r="D267" s="67"/>
    </row>
    <row r="268">
      <c r="D268" s="67"/>
    </row>
    <row r="269">
      <c r="D269" s="67"/>
    </row>
    <row r="270">
      <c r="D270" s="67"/>
    </row>
    <row r="271">
      <c r="D271" s="67"/>
    </row>
    <row r="272">
      <c r="D272" s="67"/>
    </row>
    <row r="273">
      <c r="D273" s="67"/>
    </row>
    <row r="274">
      <c r="D274" s="67"/>
    </row>
    <row r="275">
      <c r="D275" s="67"/>
    </row>
    <row r="276">
      <c r="D276" s="67"/>
    </row>
    <row r="277">
      <c r="D277" s="67"/>
    </row>
    <row r="278">
      <c r="D278" s="67"/>
    </row>
    <row r="279">
      <c r="D279" s="67"/>
    </row>
    <row r="280">
      <c r="D280" s="67"/>
    </row>
    <row r="281">
      <c r="D281" s="67"/>
    </row>
    <row r="282">
      <c r="D282" s="67"/>
    </row>
    <row r="283">
      <c r="D283" s="67"/>
    </row>
    <row r="284">
      <c r="D284" s="67"/>
    </row>
    <row r="285">
      <c r="D285" s="67"/>
    </row>
    <row r="286">
      <c r="D286" s="67"/>
    </row>
    <row r="287">
      <c r="D287" s="67"/>
    </row>
    <row r="288">
      <c r="D288" s="67"/>
    </row>
    <row r="289">
      <c r="D289" s="67"/>
    </row>
    <row r="290">
      <c r="D290" s="67"/>
    </row>
    <row r="291">
      <c r="D291" s="67"/>
    </row>
    <row r="292">
      <c r="D292" s="67"/>
    </row>
    <row r="293">
      <c r="D293" s="67"/>
    </row>
    <row r="294">
      <c r="D294" s="67"/>
    </row>
    <row r="295">
      <c r="D295" s="67"/>
    </row>
    <row r="296">
      <c r="D296" s="67"/>
    </row>
    <row r="297">
      <c r="D297" s="67"/>
    </row>
    <row r="298">
      <c r="D298" s="67"/>
    </row>
    <row r="299">
      <c r="D299" s="67"/>
    </row>
    <row r="300">
      <c r="D300" s="67"/>
    </row>
    <row r="301">
      <c r="D301" s="67"/>
    </row>
    <row r="302">
      <c r="D302" s="67"/>
    </row>
    <row r="303">
      <c r="D303" s="67"/>
    </row>
    <row r="304">
      <c r="D304" s="67"/>
    </row>
    <row r="305">
      <c r="D305" s="67"/>
    </row>
    <row r="306">
      <c r="D306" s="67"/>
    </row>
    <row r="307">
      <c r="D307" s="67"/>
    </row>
    <row r="308">
      <c r="D308" s="67"/>
    </row>
    <row r="309">
      <c r="D309" s="67"/>
    </row>
    <row r="310">
      <c r="D310" s="67"/>
    </row>
    <row r="311">
      <c r="D311" s="67"/>
    </row>
    <row r="312">
      <c r="D312" s="67"/>
    </row>
    <row r="313">
      <c r="D313" s="67"/>
    </row>
    <row r="314">
      <c r="D314" s="67"/>
    </row>
    <row r="315">
      <c r="D315" s="67"/>
    </row>
    <row r="316">
      <c r="D316" s="67"/>
    </row>
    <row r="317">
      <c r="D317" s="67"/>
    </row>
    <row r="318">
      <c r="D318" s="67"/>
    </row>
    <row r="319">
      <c r="D319" s="67"/>
    </row>
    <row r="320">
      <c r="D320" s="67"/>
    </row>
    <row r="321">
      <c r="D321" s="67"/>
    </row>
    <row r="322">
      <c r="D322" s="67"/>
    </row>
    <row r="323">
      <c r="D323" s="67"/>
    </row>
    <row r="324">
      <c r="D324" s="67"/>
    </row>
    <row r="325">
      <c r="D325" s="67"/>
    </row>
    <row r="326">
      <c r="D326" s="67"/>
    </row>
    <row r="327">
      <c r="D327" s="67"/>
    </row>
    <row r="328">
      <c r="D328" s="67"/>
    </row>
    <row r="329">
      <c r="D329" s="67"/>
    </row>
    <row r="330">
      <c r="D330" s="67"/>
    </row>
    <row r="331">
      <c r="D331" s="67"/>
    </row>
    <row r="332">
      <c r="D332" s="67"/>
    </row>
    <row r="333">
      <c r="D333" s="67"/>
    </row>
    <row r="334">
      <c r="D334" s="67"/>
    </row>
    <row r="335">
      <c r="D335" s="67"/>
    </row>
    <row r="336">
      <c r="D336" s="67"/>
    </row>
    <row r="337">
      <c r="D337" s="67"/>
    </row>
    <row r="338">
      <c r="D338" s="67"/>
    </row>
    <row r="339">
      <c r="D339" s="67"/>
    </row>
    <row r="340">
      <c r="D340" s="67"/>
    </row>
    <row r="341">
      <c r="D341" s="67"/>
    </row>
    <row r="342">
      <c r="D342" s="67"/>
    </row>
    <row r="343">
      <c r="D343" s="67"/>
    </row>
    <row r="344">
      <c r="D344" s="67"/>
    </row>
    <row r="345">
      <c r="D345" s="67"/>
    </row>
    <row r="346">
      <c r="D346" s="67"/>
    </row>
    <row r="347">
      <c r="D347" s="67"/>
    </row>
    <row r="348">
      <c r="D348" s="67"/>
    </row>
    <row r="349">
      <c r="D349" s="67"/>
    </row>
    <row r="350">
      <c r="D350" s="67"/>
    </row>
    <row r="351">
      <c r="D351" s="67"/>
    </row>
    <row r="352">
      <c r="D352" s="67"/>
    </row>
    <row r="353">
      <c r="D353" s="67"/>
    </row>
    <row r="354">
      <c r="D354" s="67"/>
    </row>
    <row r="355">
      <c r="D355" s="67"/>
    </row>
    <row r="356">
      <c r="D356" s="67"/>
    </row>
    <row r="357">
      <c r="D357" s="67"/>
    </row>
    <row r="358">
      <c r="D358" s="67"/>
    </row>
    <row r="359">
      <c r="D359" s="67"/>
    </row>
    <row r="360">
      <c r="D360" s="67"/>
    </row>
    <row r="361">
      <c r="D361" s="67"/>
    </row>
    <row r="362">
      <c r="D362" s="67"/>
    </row>
    <row r="363">
      <c r="D363" s="67"/>
    </row>
    <row r="364">
      <c r="D364" s="67"/>
    </row>
    <row r="365">
      <c r="D365" s="67"/>
    </row>
    <row r="366">
      <c r="D366" s="67"/>
    </row>
    <row r="367">
      <c r="D367" s="67"/>
    </row>
    <row r="368">
      <c r="D368" s="67"/>
    </row>
    <row r="369">
      <c r="D369" s="67"/>
    </row>
    <row r="370">
      <c r="D370" s="67"/>
    </row>
    <row r="371">
      <c r="D371" s="67"/>
    </row>
    <row r="372">
      <c r="D372" s="67"/>
    </row>
    <row r="373">
      <c r="D373" s="67"/>
    </row>
    <row r="374">
      <c r="D374" s="67"/>
    </row>
    <row r="375">
      <c r="D375" s="67"/>
    </row>
    <row r="376">
      <c r="D376" s="67"/>
    </row>
    <row r="377">
      <c r="D377" s="67"/>
    </row>
    <row r="378">
      <c r="D378" s="67"/>
    </row>
    <row r="379">
      <c r="D379" s="67"/>
    </row>
    <row r="380">
      <c r="D380" s="67"/>
    </row>
    <row r="381">
      <c r="D381" s="67"/>
    </row>
    <row r="382">
      <c r="D382" s="67"/>
    </row>
    <row r="383">
      <c r="D383" s="67"/>
    </row>
    <row r="384">
      <c r="D384" s="67"/>
    </row>
    <row r="385">
      <c r="D385" s="67"/>
    </row>
    <row r="386">
      <c r="D386" s="67"/>
    </row>
    <row r="387">
      <c r="D387" s="67"/>
    </row>
    <row r="388">
      <c r="D388" s="67"/>
    </row>
    <row r="389">
      <c r="D389" s="67"/>
    </row>
    <row r="390">
      <c r="D390" s="67"/>
    </row>
    <row r="391">
      <c r="D391" s="67"/>
    </row>
    <row r="392">
      <c r="D392" s="67"/>
    </row>
    <row r="393">
      <c r="D393" s="67"/>
    </row>
    <row r="394">
      <c r="D394" s="67"/>
    </row>
    <row r="395">
      <c r="D395" s="67"/>
    </row>
    <row r="396">
      <c r="D396" s="67"/>
    </row>
    <row r="397">
      <c r="D397" s="67"/>
    </row>
    <row r="398">
      <c r="D398" s="67"/>
    </row>
    <row r="399">
      <c r="D399" s="67"/>
    </row>
    <row r="400">
      <c r="D400" s="67"/>
    </row>
    <row r="401">
      <c r="D401" s="67"/>
    </row>
    <row r="402">
      <c r="D402" s="67"/>
    </row>
    <row r="403">
      <c r="D403" s="67"/>
    </row>
    <row r="404">
      <c r="D404" s="67"/>
    </row>
    <row r="405">
      <c r="D405" s="67"/>
    </row>
    <row r="406">
      <c r="D406" s="67"/>
    </row>
    <row r="407">
      <c r="D407" s="67"/>
    </row>
    <row r="408">
      <c r="D408" s="67"/>
    </row>
    <row r="409">
      <c r="D409" s="67"/>
    </row>
    <row r="410">
      <c r="D410" s="67"/>
    </row>
    <row r="411">
      <c r="D411" s="67"/>
    </row>
    <row r="412">
      <c r="D412" s="67"/>
    </row>
    <row r="413">
      <c r="D413" s="67"/>
    </row>
    <row r="414">
      <c r="D414" s="67"/>
    </row>
    <row r="415">
      <c r="D415" s="67"/>
    </row>
    <row r="416">
      <c r="D416" s="67"/>
    </row>
    <row r="417">
      <c r="D417" s="67"/>
    </row>
    <row r="418">
      <c r="D418" s="67"/>
    </row>
    <row r="419">
      <c r="D419" s="67"/>
    </row>
    <row r="420">
      <c r="D420" s="67"/>
    </row>
    <row r="421">
      <c r="D421" s="67"/>
    </row>
    <row r="422">
      <c r="D422" s="67"/>
    </row>
    <row r="423">
      <c r="D423" s="67"/>
    </row>
    <row r="424">
      <c r="D424" s="67"/>
    </row>
    <row r="425">
      <c r="D425" s="67"/>
    </row>
    <row r="426">
      <c r="D426" s="67"/>
    </row>
    <row r="427">
      <c r="D427" s="67"/>
    </row>
    <row r="428">
      <c r="D428" s="67"/>
    </row>
    <row r="429">
      <c r="D429" s="67"/>
    </row>
    <row r="430">
      <c r="D430" s="67"/>
    </row>
    <row r="431">
      <c r="D431" s="67"/>
    </row>
    <row r="432">
      <c r="D432" s="67"/>
    </row>
    <row r="433">
      <c r="D433" s="67"/>
    </row>
    <row r="434">
      <c r="D434" s="67"/>
    </row>
    <row r="435">
      <c r="D435" s="67"/>
    </row>
    <row r="436">
      <c r="D436" s="67"/>
    </row>
    <row r="437">
      <c r="D437" s="67"/>
    </row>
    <row r="438">
      <c r="D438" s="67"/>
    </row>
    <row r="439">
      <c r="D439" s="67"/>
    </row>
    <row r="440">
      <c r="D440" s="67"/>
    </row>
    <row r="441">
      <c r="D441" s="67"/>
    </row>
    <row r="442">
      <c r="D442" s="67"/>
    </row>
    <row r="443">
      <c r="D443" s="67"/>
    </row>
    <row r="444">
      <c r="D444" s="67"/>
    </row>
    <row r="445">
      <c r="D445" s="67"/>
    </row>
    <row r="446">
      <c r="D446" s="67"/>
    </row>
    <row r="447">
      <c r="D447" s="67"/>
    </row>
    <row r="448">
      <c r="D448" s="67"/>
    </row>
    <row r="449">
      <c r="D449" s="67"/>
    </row>
    <row r="450">
      <c r="D450" s="67"/>
    </row>
    <row r="451">
      <c r="D451" s="67"/>
    </row>
    <row r="452">
      <c r="D452" s="67"/>
    </row>
    <row r="453">
      <c r="D453" s="67"/>
    </row>
    <row r="454">
      <c r="D454" s="67"/>
    </row>
    <row r="455">
      <c r="D455" s="67"/>
    </row>
    <row r="456">
      <c r="D456" s="67"/>
    </row>
    <row r="457">
      <c r="D457" s="67"/>
    </row>
    <row r="458">
      <c r="D458" s="67"/>
    </row>
    <row r="459">
      <c r="D459" s="67"/>
    </row>
    <row r="460">
      <c r="D460" s="67"/>
    </row>
    <row r="461">
      <c r="D461" s="67"/>
    </row>
    <row r="462">
      <c r="D462" s="67"/>
    </row>
    <row r="463">
      <c r="D463" s="67"/>
    </row>
    <row r="464">
      <c r="D464" s="67"/>
    </row>
    <row r="465">
      <c r="D465" s="67"/>
    </row>
    <row r="466">
      <c r="D466" s="67"/>
    </row>
    <row r="467">
      <c r="D467" s="67"/>
    </row>
    <row r="468">
      <c r="D468" s="67"/>
    </row>
    <row r="469">
      <c r="D469" s="67"/>
    </row>
    <row r="470">
      <c r="D470" s="67"/>
    </row>
    <row r="471">
      <c r="D471" s="67"/>
    </row>
    <row r="472">
      <c r="D472" s="67"/>
    </row>
    <row r="473">
      <c r="D473" s="67"/>
    </row>
    <row r="474">
      <c r="D474" s="67"/>
    </row>
    <row r="475">
      <c r="D475" s="67"/>
    </row>
    <row r="476">
      <c r="D476" s="67"/>
    </row>
    <row r="477">
      <c r="D477" s="67"/>
    </row>
    <row r="478">
      <c r="D478" s="67"/>
    </row>
    <row r="479">
      <c r="D479" s="67"/>
    </row>
    <row r="480">
      <c r="D480" s="67"/>
    </row>
    <row r="481">
      <c r="D481" s="67"/>
    </row>
    <row r="482">
      <c r="D482" s="67"/>
    </row>
    <row r="483">
      <c r="D483" s="67"/>
    </row>
    <row r="484">
      <c r="D484" s="67"/>
    </row>
    <row r="485">
      <c r="D485" s="67"/>
    </row>
    <row r="486">
      <c r="D486" s="67"/>
    </row>
    <row r="487">
      <c r="D487" s="67"/>
    </row>
    <row r="488">
      <c r="D488" s="67"/>
    </row>
    <row r="489">
      <c r="D489" s="67"/>
    </row>
    <row r="490">
      <c r="D490" s="67"/>
    </row>
    <row r="491">
      <c r="D491" s="67"/>
    </row>
    <row r="492">
      <c r="D492" s="67"/>
    </row>
    <row r="493">
      <c r="D493" s="67"/>
    </row>
    <row r="494">
      <c r="D494" s="67"/>
    </row>
    <row r="495">
      <c r="D495" s="67"/>
    </row>
    <row r="496">
      <c r="D496" s="67"/>
    </row>
    <row r="497">
      <c r="D497" s="67"/>
    </row>
    <row r="498">
      <c r="D498" s="67"/>
    </row>
    <row r="499">
      <c r="D499" s="67"/>
    </row>
    <row r="500">
      <c r="D500" s="67"/>
    </row>
    <row r="501">
      <c r="D501" s="67"/>
    </row>
    <row r="502">
      <c r="D502" s="67"/>
    </row>
    <row r="503">
      <c r="D503" s="67"/>
    </row>
    <row r="504">
      <c r="D504" s="67"/>
    </row>
    <row r="505">
      <c r="D505" s="67"/>
    </row>
    <row r="506">
      <c r="D506" s="67"/>
    </row>
    <row r="507">
      <c r="D507" s="67"/>
    </row>
    <row r="508">
      <c r="D508" s="67"/>
    </row>
    <row r="509">
      <c r="D509" s="67"/>
    </row>
    <row r="510">
      <c r="D510" s="67"/>
    </row>
    <row r="511">
      <c r="D511" s="67"/>
    </row>
    <row r="512">
      <c r="D512" s="67"/>
    </row>
    <row r="513">
      <c r="D513" s="67"/>
    </row>
    <row r="514">
      <c r="D514" s="67"/>
    </row>
    <row r="515">
      <c r="D515" s="67"/>
    </row>
    <row r="516">
      <c r="D516" s="67"/>
    </row>
    <row r="517">
      <c r="D517" s="67"/>
    </row>
    <row r="518">
      <c r="D518" s="67"/>
    </row>
    <row r="519">
      <c r="D519" s="67"/>
    </row>
    <row r="520">
      <c r="D520" s="67"/>
    </row>
    <row r="521">
      <c r="D521" s="67"/>
    </row>
    <row r="522">
      <c r="D522" s="67"/>
    </row>
    <row r="523">
      <c r="D523" s="67"/>
    </row>
    <row r="524">
      <c r="D524" s="67"/>
    </row>
    <row r="525">
      <c r="D525" s="67"/>
    </row>
    <row r="526">
      <c r="D526" s="67"/>
    </row>
    <row r="527">
      <c r="D527" s="67"/>
    </row>
    <row r="528">
      <c r="D528" s="67"/>
    </row>
    <row r="529">
      <c r="D529" s="67"/>
    </row>
    <row r="530">
      <c r="D530" s="67"/>
    </row>
    <row r="531">
      <c r="D531" s="67"/>
    </row>
    <row r="532">
      <c r="D532" s="67"/>
    </row>
    <row r="533">
      <c r="D533" s="67"/>
    </row>
    <row r="534">
      <c r="D534" s="67"/>
    </row>
    <row r="535">
      <c r="D535" s="67"/>
    </row>
    <row r="536">
      <c r="D536" s="67"/>
    </row>
    <row r="537">
      <c r="D537" s="67"/>
    </row>
    <row r="538">
      <c r="D538" s="67"/>
    </row>
    <row r="539">
      <c r="D539" s="67"/>
    </row>
    <row r="540">
      <c r="D540" s="67"/>
    </row>
    <row r="541">
      <c r="D541" s="67"/>
    </row>
    <row r="542">
      <c r="D542" s="67"/>
    </row>
    <row r="543">
      <c r="D543" s="67"/>
    </row>
    <row r="544">
      <c r="D544" s="67"/>
    </row>
    <row r="545">
      <c r="D545" s="67"/>
    </row>
    <row r="546">
      <c r="D546" s="67"/>
    </row>
    <row r="547">
      <c r="D547" s="67"/>
    </row>
    <row r="548">
      <c r="D548" s="67"/>
    </row>
    <row r="549">
      <c r="D549" s="67"/>
    </row>
    <row r="550">
      <c r="D550" s="67"/>
    </row>
    <row r="551">
      <c r="D551" s="67"/>
    </row>
    <row r="552">
      <c r="D552" s="67"/>
    </row>
    <row r="553">
      <c r="D553" s="67"/>
    </row>
    <row r="554">
      <c r="D554" s="67"/>
    </row>
    <row r="555">
      <c r="D555" s="67"/>
    </row>
    <row r="556">
      <c r="D556" s="67"/>
    </row>
    <row r="557">
      <c r="D557" s="67"/>
    </row>
    <row r="558">
      <c r="D558" s="67"/>
    </row>
    <row r="559">
      <c r="D559" s="67"/>
    </row>
    <row r="560">
      <c r="D560" s="67"/>
    </row>
    <row r="561">
      <c r="D561" s="67"/>
    </row>
    <row r="562">
      <c r="D562" s="67"/>
    </row>
    <row r="563">
      <c r="D563" s="67"/>
    </row>
    <row r="564">
      <c r="D564" s="67"/>
    </row>
    <row r="565">
      <c r="D565" s="67"/>
    </row>
    <row r="566">
      <c r="D566" s="67"/>
    </row>
    <row r="567">
      <c r="D567" s="67"/>
    </row>
    <row r="568">
      <c r="D568" s="67"/>
    </row>
    <row r="569">
      <c r="D569" s="67"/>
    </row>
    <row r="570">
      <c r="D570" s="67"/>
    </row>
    <row r="571">
      <c r="D571" s="67"/>
    </row>
    <row r="572">
      <c r="D572" s="67"/>
    </row>
    <row r="573">
      <c r="D573" s="67"/>
    </row>
    <row r="574">
      <c r="D574" s="67"/>
    </row>
    <row r="575">
      <c r="D575" s="67"/>
    </row>
    <row r="576">
      <c r="D576" s="67"/>
    </row>
    <row r="577">
      <c r="D577" s="67"/>
    </row>
    <row r="578">
      <c r="D578" s="67"/>
    </row>
    <row r="579">
      <c r="D579" s="67"/>
    </row>
    <row r="580">
      <c r="D580" s="67"/>
    </row>
    <row r="581">
      <c r="D581" s="67"/>
    </row>
    <row r="582">
      <c r="D582" s="67"/>
    </row>
    <row r="583">
      <c r="D583" s="67"/>
    </row>
    <row r="584">
      <c r="D584" s="67"/>
    </row>
    <row r="585">
      <c r="D585" s="67"/>
    </row>
    <row r="586">
      <c r="D586" s="67"/>
    </row>
    <row r="587">
      <c r="D587" s="67"/>
    </row>
    <row r="588">
      <c r="D588" s="67"/>
    </row>
    <row r="589">
      <c r="D589" s="67"/>
    </row>
    <row r="590">
      <c r="D590" s="67"/>
    </row>
    <row r="591">
      <c r="D591" s="67"/>
    </row>
    <row r="592">
      <c r="D592" s="67"/>
    </row>
    <row r="593">
      <c r="D593" s="67"/>
    </row>
    <row r="594">
      <c r="D594" s="67"/>
    </row>
    <row r="595">
      <c r="D595" s="67"/>
    </row>
    <row r="596">
      <c r="D596" s="67"/>
    </row>
    <row r="597">
      <c r="D597" s="67"/>
    </row>
    <row r="598">
      <c r="D598" s="67"/>
    </row>
    <row r="599">
      <c r="D599" s="67"/>
    </row>
    <row r="600">
      <c r="D600" s="67"/>
    </row>
    <row r="601">
      <c r="D601" s="67"/>
    </row>
    <row r="602">
      <c r="D602" s="67"/>
    </row>
    <row r="603">
      <c r="D603" s="67"/>
    </row>
    <row r="604">
      <c r="D604" s="67"/>
    </row>
    <row r="605">
      <c r="D605" s="67"/>
    </row>
    <row r="606">
      <c r="D606" s="67"/>
    </row>
    <row r="607">
      <c r="D607" s="67"/>
    </row>
    <row r="608">
      <c r="D608" s="67"/>
    </row>
    <row r="609">
      <c r="D609" s="67"/>
    </row>
    <row r="610">
      <c r="D610" s="67"/>
    </row>
    <row r="611">
      <c r="D611" s="67"/>
    </row>
    <row r="612">
      <c r="D612" s="67"/>
    </row>
    <row r="613">
      <c r="D613" s="67"/>
    </row>
    <row r="614">
      <c r="D614" s="67"/>
    </row>
    <row r="615">
      <c r="D615" s="67"/>
    </row>
    <row r="616">
      <c r="D616" s="67"/>
    </row>
    <row r="617">
      <c r="D617" s="67"/>
    </row>
    <row r="618">
      <c r="D618" s="67"/>
    </row>
    <row r="619">
      <c r="D619" s="67"/>
    </row>
    <row r="620">
      <c r="D620" s="67"/>
    </row>
    <row r="621">
      <c r="D621" s="67"/>
    </row>
    <row r="622">
      <c r="D622" s="67"/>
    </row>
    <row r="623">
      <c r="D623" s="67"/>
    </row>
    <row r="624">
      <c r="D624" s="67"/>
    </row>
    <row r="625">
      <c r="D625" s="67"/>
    </row>
    <row r="626">
      <c r="D626" s="67"/>
    </row>
    <row r="627">
      <c r="D627" s="67"/>
    </row>
    <row r="628">
      <c r="D628" s="67"/>
    </row>
    <row r="629">
      <c r="D629" s="67"/>
    </row>
    <row r="630">
      <c r="D630" s="67"/>
    </row>
    <row r="631">
      <c r="D631" s="67"/>
    </row>
    <row r="632">
      <c r="D632" s="67"/>
    </row>
    <row r="633">
      <c r="D633" s="67"/>
    </row>
    <row r="634">
      <c r="D634" s="67"/>
    </row>
    <row r="635">
      <c r="D635" s="67"/>
    </row>
    <row r="636">
      <c r="D636" s="67"/>
    </row>
    <row r="637">
      <c r="D637" s="67"/>
    </row>
    <row r="638">
      <c r="D638" s="67"/>
    </row>
    <row r="639">
      <c r="D639" s="67"/>
    </row>
    <row r="640">
      <c r="D640" s="67"/>
    </row>
    <row r="641">
      <c r="D641" s="67"/>
    </row>
    <row r="642">
      <c r="D642" s="67"/>
    </row>
    <row r="643">
      <c r="D643" s="67"/>
    </row>
    <row r="644">
      <c r="D644" s="67"/>
    </row>
    <row r="645">
      <c r="D645" s="67"/>
    </row>
    <row r="646">
      <c r="D646" s="67"/>
    </row>
    <row r="647">
      <c r="D647" s="67"/>
    </row>
    <row r="648">
      <c r="D648" s="67"/>
    </row>
    <row r="649">
      <c r="D649" s="67"/>
    </row>
    <row r="650">
      <c r="D650" s="67"/>
    </row>
    <row r="651">
      <c r="D651" s="67"/>
    </row>
    <row r="652">
      <c r="D652" s="67"/>
    </row>
    <row r="653">
      <c r="D653" s="67"/>
    </row>
    <row r="654">
      <c r="D654" s="67"/>
    </row>
    <row r="655">
      <c r="D655" s="67"/>
    </row>
    <row r="656">
      <c r="D656" s="67"/>
    </row>
    <row r="657">
      <c r="D657" s="67"/>
    </row>
    <row r="658">
      <c r="D658" s="67"/>
    </row>
    <row r="659">
      <c r="D659" s="67"/>
    </row>
    <row r="660">
      <c r="D660" s="67"/>
    </row>
    <row r="661">
      <c r="D661" s="67"/>
    </row>
    <row r="662">
      <c r="D662" s="67"/>
    </row>
    <row r="663">
      <c r="D663" s="67"/>
    </row>
    <row r="664">
      <c r="D664" s="67"/>
    </row>
    <row r="665">
      <c r="D665" s="67"/>
    </row>
    <row r="666">
      <c r="D666" s="67"/>
    </row>
    <row r="667">
      <c r="D667" s="67"/>
    </row>
    <row r="668">
      <c r="D668" s="67"/>
    </row>
    <row r="669">
      <c r="D669" s="67"/>
    </row>
    <row r="670">
      <c r="D670" s="67"/>
    </row>
    <row r="671">
      <c r="D671" s="67"/>
    </row>
    <row r="672">
      <c r="D672" s="67"/>
    </row>
    <row r="673">
      <c r="D673" s="67"/>
    </row>
    <row r="674">
      <c r="D674" s="67"/>
    </row>
    <row r="675">
      <c r="D675" s="67"/>
    </row>
    <row r="676">
      <c r="D676" s="67"/>
    </row>
    <row r="677">
      <c r="D677" s="67"/>
    </row>
    <row r="678">
      <c r="D678" s="67"/>
    </row>
    <row r="679">
      <c r="D679" s="67"/>
    </row>
    <row r="680">
      <c r="D680" s="67"/>
    </row>
    <row r="681">
      <c r="D681" s="67"/>
    </row>
    <row r="682">
      <c r="D682" s="67"/>
    </row>
    <row r="683">
      <c r="D683" s="67"/>
    </row>
    <row r="684">
      <c r="D684" s="67"/>
    </row>
    <row r="685">
      <c r="D685" s="67"/>
    </row>
    <row r="686">
      <c r="D686" s="67"/>
    </row>
    <row r="687">
      <c r="D687" s="67"/>
    </row>
    <row r="688">
      <c r="D688" s="67"/>
    </row>
    <row r="689">
      <c r="D689" s="67"/>
    </row>
    <row r="690">
      <c r="D690" s="67"/>
    </row>
    <row r="691">
      <c r="D691" s="67"/>
    </row>
    <row r="692">
      <c r="D692" s="67"/>
    </row>
    <row r="693">
      <c r="D693" s="67"/>
    </row>
    <row r="694">
      <c r="D694" s="67"/>
    </row>
    <row r="695">
      <c r="D695" s="67"/>
    </row>
    <row r="696">
      <c r="D696" s="67"/>
    </row>
    <row r="697">
      <c r="D697" s="67"/>
    </row>
    <row r="698">
      <c r="D698" s="67"/>
    </row>
    <row r="699">
      <c r="D699" s="67"/>
    </row>
    <row r="700">
      <c r="D700" s="67"/>
    </row>
    <row r="701">
      <c r="D701" s="67"/>
    </row>
    <row r="702">
      <c r="D702" s="67"/>
    </row>
    <row r="703">
      <c r="D703" s="67"/>
    </row>
    <row r="704">
      <c r="D704" s="67"/>
    </row>
    <row r="705">
      <c r="D705" s="67"/>
    </row>
    <row r="706">
      <c r="D706" s="67"/>
    </row>
    <row r="707">
      <c r="D707" s="67"/>
    </row>
    <row r="708">
      <c r="D708" s="67"/>
    </row>
    <row r="709">
      <c r="D709" s="67"/>
    </row>
    <row r="710">
      <c r="D710" s="67"/>
    </row>
    <row r="711">
      <c r="D711" s="67"/>
    </row>
    <row r="712">
      <c r="D712" s="67"/>
    </row>
    <row r="713">
      <c r="D713" s="67"/>
    </row>
    <row r="714">
      <c r="D714" s="67"/>
    </row>
    <row r="715">
      <c r="D715" s="67"/>
    </row>
    <row r="716">
      <c r="D716" s="67"/>
    </row>
    <row r="717">
      <c r="D717" s="67"/>
    </row>
    <row r="718">
      <c r="D718" s="67"/>
    </row>
    <row r="719">
      <c r="D719" s="67"/>
    </row>
    <row r="720">
      <c r="D720" s="67"/>
    </row>
    <row r="721">
      <c r="D721" s="67"/>
    </row>
    <row r="722">
      <c r="D722" s="67"/>
    </row>
    <row r="723">
      <c r="D723" s="67"/>
    </row>
    <row r="724">
      <c r="D724" s="67"/>
    </row>
    <row r="725">
      <c r="D725" s="67"/>
    </row>
    <row r="726">
      <c r="D726" s="67"/>
    </row>
    <row r="727">
      <c r="D727" s="67"/>
    </row>
    <row r="728">
      <c r="D728" s="67"/>
    </row>
    <row r="729">
      <c r="D729" s="67"/>
    </row>
    <row r="730">
      <c r="D730" s="67"/>
    </row>
    <row r="731">
      <c r="D731" s="67"/>
    </row>
    <row r="732">
      <c r="D732" s="67"/>
    </row>
    <row r="733">
      <c r="D733" s="67"/>
    </row>
    <row r="734">
      <c r="D734" s="67"/>
    </row>
    <row r="735">
      <c r="D735" s="67"/>
    </row>
    <row r="736">
      <c r="D736" s="67"/>
    </row>
    <row r="737">
      <c r="D737" s="67"/>
    </row>
    <row r="738">
      <c r="D738" s="67"/>
    </row>
    <row r="739">
      <c r="D739" s="67"/>
    </row>
    <row r="740">
      <c r="D740" s="67"/>
    </row>
    <row r="741">
      <c r="D741" s="67"/>
    </row>
    <row r="742">
      <c r="D742" s="67"/>
    </row>
    <row r="743">
      <c r="D743" s="67"/>
    </row>
    <row r="744">
      <c r="D744" s="67"/>
    </row>
    <row r="745">
      <c r="D745" s="67"/>
    </row>
    <row r="746">
      <c r="D746" s="67"/>
    </row>
    <row r="747">
      <c r="D747" s="67"/>
    </row>
    <row r="748">
      <c r="D748" s="67"/>
    </row>
    <row r="749">
      <c r="D749" s="67"/>
    </row>
    <row r="750">
      <c r="D750" s="67"/>
    </row>
    <row r="751">
      <c r="D751" s="67"/>
    </row>
    <row r="752">
      <c r="D752" s="67"/>
    </row>
    <row r="753">
      <c r="D753" s="67"/>
    </row>
    <row r="754">
      <c r="D754" s="67"/>
    </row>
    <row r="755">
      <c r="D755" s="67"/>
    </row>
    <row r="756">
      <c r="D756" s="67"/>
    </row>
    <row r="757">
      <c r="D757" s="67"/>
    </row>
    <row r="758">
      <c r="D758" s="67"/>
    </row>
    <row r="759">
      <c r="D759" s="67"/>
    </row>
    <row r="760">
      <c r="D760" s="67"/>
    </row>
    <row r="761">
      <c r="D761" s="67"/>
    </row>
    <row r="762">
      <c r="D762" s="67"/>
    </row>
    <row r="763">
      <c r="D763" s="67"/>
    </row>
    <row r="764">
      <c r="D764" s="67"/>
    </row>
    <row r="765">
      <c r="D765" s="67"/>
    </row>
    <row r="766">
      <c r="D766" s="67"/>
    </row>
    <row r="767">
      <c r="D767" s="67"/>
    </row>
    <row r="768">
      <c r="D768" s="67"/>
    </row>
    <row r="769">
      <c r="D769" s="67"/>
    </row>
    <row r="770">
      <c r="D770" s="67"/>
    </row>
    <row r="771">
      <c r="D771" s="67"/>
    </row>
    <row r="772">
      <c r="D772" s="67"/>
    </row>
    <row r="773">
      <c r="D773" s="67"/>
    </row>
    <row r="774">
      <c r="D774" s="67"/>
    </row>
    <row r="775">
      <c r="D775" s="67"/>
    </row>
    <row r="776">
      <c r="D776" s="67"/>
    </row>
    <row r="777">
      <c r="D777" s="67"/>
    </row>
    <row r="778">
      <c r="D778" s="67"/>
    </row>
    <row r="779">
      <c r="D779" s="67"/>
    </row>
    <row r="780">
      <c r="D780" s="67"/>
    </row>
    <row r="781">
      <c r="D781" s="67"/>
    </row>
    <row r="782">
      <c r="D782" s="67"/>
    </row>
    <row r="783">
      <c r="D783" s="67"/>
    </row>
    <row r="784">
      <c r="D784" s="67"/>
    </row>
    <row r="785">
      <c r="D785" s="67"/>
    </row>
    <row r="786">
      <c r="D786" s="67"/>
    </row>
    <row r="787">
      <c r="D787" s="67"/>
    </row>
    <row r="788">
      <c r="D788" s="67"/>
    </row>
    <row r="789">
      <c r="D789" s="67"/>
    </row>
    <row r="790">
      <c r="D790" s="67"/>
    </row>
    <row r="791">
      <c r="D791" s="67"/>
    </row>
    <row r="792">
      <c r="D792" s="67"/>
    </row>
    <row r="793">
      <c r="D793" s="67"/>
    </row>
    <row r="794">
      <c r="D794" s="67"/>
    </row>
    <row r="795">
      <c r="D795" s="67"/>
    </row>
    <row r="796">
      <c r="D796" s="67"/>
    </row>
    <row r="797">
      <c r="D797" s="67"/>
    </row>
    <row r="798">
      <c r="D798" s="67"/>
    </row>
    <row r="799">
      <c r="D799" s="67"/>
    </row>
    <row r="800">
      <c r="D800" s="67"/>
    </row>
    <row r="801">
      <c r="D801" s="67"/>
    </row>
    <row r="802">
      <c r="D802" s="67"/>
    </row>
    <row r="803">
      <c r="D803" s="67"/>
    </row>
    <row r="804">
      <c r="D804" s="67"/>
    </row>
    <row r="805">
      <c r="D805" s="67"/>
    </row>
    <row r="806">
      <c r="D806" s="67"/>
    </row>
    <row r="807">
      <c r="D807" s="67"/>
    </row>
    <row r="808">
      <c r="D808" s="67"/>
    </row>
    <row r="809">
      <c r="D809" s="67"/>
    </row>
    <row r="810">
      <c r="D810" s="67"/>
    </row>
    <row r="811">
      <c r="D811" s="67"/>
    </row>
    <row r="812">
      <c r="D812" s="67"/>
    </row>
    <row r="813">
      <c r="D813" s="67"/>
    </row>
    <row r="814">
      <c r="D814" s="67"/>
    </row>
    <row r="815">
      <c r="D815" s="67"/>
    </row>
    <row r="816">
      <c r="D816" s="67"/>
    </row>
    <row r="817">
      <c r="D817" s="67"/>
    </row>
    <row r="818">
      <c r="D818" s="67"/>
    </row>
    <row r="819">
      <c r="D819" s="67"/>
    </row>
    <row r="820">
      <c r="D820" s="67"/>
    </row>
    <row r="821">
      <c r="D821" s="67"/>
    </row>
    <row r="822">
      <c r="D822" s="67"/>
    </row>
    <row r="823">
      <c r="D823" s="67"/>
    </row>
    <row r="824">
      <c r="D824" s="67"/>
    </row>
    <row r="825">
      <c r="D825" s="67"/>
    </row>
    <row r="826">
      <c r="D826" s="67"/>
    </row>
    <row r="827">
      <c r="D827" s="67"/>
    </row>
    <row r="828">
      <c r="D828" s="67"/>
    </row>
    <row r="829">
      <c r="D829" s="67"/>
    </row>
    <row r="830">
      <c r="D830" s="67"/>
    </row>
    <row r="831">
      <c r="D831" s="67"/>
    </row>
    <row r="832">
      <c r="D832" s="67"/>
    </row>
    <row r="833">
      <c r="D833" s="67"/>
    </row>
    <row r="834">
      <c r="D834" s="67"/>
    </row>
    <row r="835">
      <c r="D835" s="67"/>
    </row>
    <row r="836">
      <c r="D836" s="67"/>
    </row>
    <row r="837">
      <c r="D837" s="67"/>
    </row>
    <row r="838">
      <c r="D838" s="67"/>
    </row>
    <row r="839">
      <c r="D839" s="67"/>
    </row>
    <row r="840">
      <c r="D840" s="67"/>
    </row>
    <row r="841">
      <c r="D841" s="67"/>
    </row>
    <row r="842">
      <c r="D842" s="67"/>
    </row>
    <row r="843">
      <c r="D843" s="67"/>
    </row>
    <row r="844">
      <c r="D844" s="67"/>
    </row>
    <row r="845">
      <c r="D845" s="67"/>
    </row>
    <row r="846">
      <c r="D846" s="67"/>
    </row>
    <row r="847">
      <c r="D847" s="67"/>
    </row>
    <row r="848">
      <c r="D848" s="67"/>
    </row>
    <row r="849">
      <c r="D849" s="67"/>
    </row>
    <row r="850">
      <c r="D850" s="67"/>
    </row>
    <row r="851">
      <c r="D851" s="67"/>
    </row>
    <row r="852">
      <c r="D852" s="67"/>
    </row>
    <row r="853">
      <c r="D853" s="67"/>
    </row>
    <row r="854">
      <c r="D854" s="67"/>
    </row>
    <row r="855">
      <c r="D855" s="67"/>
    </row>
    <row r="856">
      <c r="D856" s="67"/>
    </row>
    <row r="857">
      <c r="D857" s="67"/>
    </row>
    <row r="858">
      <c r="D858" s="67"/>
    </row>
    <row r="859">
      <c r="D859" s="67"/>
    </row>
    <row r="860">
      <c r="D860" s="67"/>
    </row>
    <row r="861">
      <c r="D861" s="67"/>
    </row>
    <row r="862">
      <c r="D862" s="67"/>
    </row>
    <row r="863">
      <c r="D863" s="67"/>
    </row>
    <row r="864">
      <c r="D864" s="67"/>
    </row>
    <row r="865">
      <c r="D865" s="67"/>
    </row>
    <row r="866">
      <c r="D866" s="67"/>
    </row>
    <row r="867">
      <c r="D867" s="67"/>
    </row>
    <row r="868">
      <c r="D868" s="67"/>
    </row>
    <row r="869">
      <c r="D869" s="67"/>
    </row>
    <row r="870">
      <c r="D870" s="67"/>
    </row>
    <row r="871">
      <c r="D871" s="67"/>
    </row>
    <row r="872">
      <c r="D872" s="67"/>
    </row>
    <row r="873">
      <c r="D873" s="67"/>
    </row>
    <row r="874">
      <c r="D874" s="67"/>
    </row>
    <row r="875">
      <c r="D875" s="67"/>
    </row>
    <row r="876">
      <c r="D876" s="67"/>
    </row>
    <row r="877">
      <c r="D877" s="67"/>
    </row>
    <row r="878">
      <c r="D878" s="67"/>
    </row>
    <row r="879">
      <c r="D879" s="67"/>
    </row>
    <row r="880">
      <c r="D880" s="67"/>
    </row>
    <row r="881">
      <c r="D881" s="67"/>
    </row>
    <row r="882">
      <c r="D882" s="67"/>
    </row>
    <row r="883">
      <c r="D883" s="67"/>
    </row>
    <row r="884">
      <c r="D884" s="67"/>
    </row>
    <row r="885">
      <c r="D885" s="67"/>
    </row>
    <row r="886">
      <c r="D886" s="67"/>
    </row>
    <row r="887">
      <c r="D887" s="67"/>
    </row>
    <row r="888">
      <c r="D888" s="67"/>
    </row>
    <row r="889">
      <c r="D889" s="67"/>
    </row>
    <row r="890">
      <c r="D890" s="67"/>
    </row>
    <row r="891">
      <c r="D891" s="67"/>
    </row>
    <row r="892">
      <c r="D892" s="67"/>
    </row>
    <row r="893">
      <c r="D893" s="67"/>
    </row>
    <row r="894">
      <c r="D894" s="67"/>
    </row>
    <row r="895">
      <c r="D895" s="67"/>
    </row>
    <row r="896">
      <c r="D896" s="67"/>
    </row>
    <row r="897">
      <c r="D897" s="67"/>
    </row>
    <row r="898">
      <c r="D898" s="67"/>
    </row>
    <row r="899">
      <c r="D899" s="67"/>
    </row>
    <row r="900">
      <c r="D900" s="67"/>
    </row>
    <row r="901">
      <c r="D901" s="67"/>
    </row>
    <row r="902">
      <c r="D902" s="67"/>
    </row>
    <row r="903">
      <c r="D903" s="67"/>
    </row>
    <row r="904">
      <c r="D904" s="67"/>
    </row>
    <row r="905">
      <c r="D905" s="67"/>
    </row>
    <row r="906">
      <c r="D906" s="67"/>
    </row>
    <row r="907">
      <c r="D907" s="67"/>
    </row>
    <row r="908">
      <c r="D908" s="67"/>
    </row>
    <row r="909">
      <c r="D909" s="67"/>
    </row>
    <row r="910">
      <c r="D910" s="67"/>
    </row>
    <row r="911">
      <c r="D911" s="67"/>
    </row>
    <row r="912">
      <c r="D912" s="67"/>
    </row>
    <row r="913">
      <c r="D913" s="67"/>
    </row>
    <row r="914">
      <c r="D914" s="67"/>
    </row>
    <row r="915">
      <c r="D915" s="67"/>
    </row>
    <row r="916">
      <c r="D916" s="67"/>
    </row>
    <row r="917">
      <c r="D917" s="67"/>
    </row>
    <row r="918">
      <c r="D918" s="67"/>
    </row>
    <row r="919">
      <c r="D919" s="67"/>
    </row>
    <row r="920">
      <c r="D920" s="67"/>
    </row>
    <row r="921">
      <c r="D921" s="67"/>
    </row>
    <row r="922">
      <c r="D922" s="67"/>
    </row>
    <row r="923">
      <c r="D923" s="67"/>
    </row>
    <row r="924">
      <c r="D924" s="67"/>
    </row>
    <row r="925">
      <c r="D925" s="67"/>
    </row>
    <row r="926">
      <c r="D926" s="67"/>
    </row>
    <row r="927">
      <c r="D927" s="67"/>
    </row>
    <row r="928">
      <c r="D928" s="67"/>
    </row>
    <row r="929">
      <c r="D929" s="67"/>
    </row>
    <row r="930">
      <c r="D930" s="67"/>
    </row>
    <row r="931">
      <c r="D931" s="67"/>
    </row>
    <row r="932">
      <c r="D932" s="67"/>
    </row>
    <row r="933">
      <c r="D933" s="67"/>
    </row>
    <row r="934">
      <c r="D934" s="67"/>
    </row>
    <row r="935">
      <c r="D935" s="67"/>
    </row>
    <row r="936">
      <c r="D936" s="67"/>
    </row>
    <row r="937">
      <c r="D937" s="67"/>
    </row>
    <row r="938">
      <c r="D938" s="67"/>
    </row>
    <row r="939">
      <c r="D939" s="67"/>
    </row>
    <row r="940">
      <c r="D940" s="67"/>
    </row>
    <row r="941">
      <c r="D941" s="67"/>
    </row>
    <row r="942">
      <c r="D942" s="67"/>
    </row>
    <row r="943">
      <c r="D943" s="67"/>
    </row>
    <row r="944">
      <c r="D944" s="67"/>
    </row>
    <row r="945">
      <c r="D945" s="67"/>
    </row>
    <row r="946">
      <c r="D946" s="67"/>
    </row>
    <row r="947">
      <c r="D947" s="67"/>
    </row>
    <row r="948">
      <c r="D948" s="67"/>
    </row>
    <row r="949">
      <c r="D949" s="67"/>
    </row>
    <row r="950">
      <c r="D950" s="67"/>
    </row>
    <row r="951">
      <c r="D951" s="67"/>
    </row>
    <row r="952">
      <c r="D952" s="67"/>
    </row>
    <row r="953">
      <c r="D953" s="67"/>
    </row>
    <row r="954">
      <c r="D954" s="67"/>
    </row>
    <row r="955">
      <c r="D955" s="67"/>
    </row>
    <row r="956">
      <c r="D956" s="67"/>
    </row>
    <row r="957">
      <c r="D957" s="67"/>
    </row>
    <row r="958">
      <c r="D958" s="67"/>
    </row>
    <row r="959">
      <c r="D959" s="67"/>
    </row>
    <row r="960">
      <c r="D960" s="67"/>
    </row>
    <row r="961">
      <c r="D961" s="67"/>
    </row>
    <row r="962">
      <c r="D962" s="67"/>
    </row>
    <row r="963">
      <c r="D963" s="67"/>
    </row>
    <row r="964">
      <c r="D964" s="67"/>
    </row>
    <row r="965">
      <c r="D965" s="67"/>
    </row>
    <row r="966">
      <c r="D966" s="67"/>
    </row>
    <row r="967">
      <c r="D967" s="67"/>
    </row>
    <row r="968">
      <c r="D968" s="67"/>
    </row>
    <row r="969">
      <c r="D969" s="67"/>
    </row>
    <row r="970">
      <c r="D970" s="67"/>
    </row>
    <row r="971">
      <c r="D971" s="67"/>
    </row>
    <row r="972">
      <c r="D972" s="67"/>
    </row>
    <row r="973">
      <c r="D973" s="67"/>
    </row>
    <row r="974">
      <c r="D974" s="67"/>
    </row>
    <row r="975">
      <c r="D975" s="67"/>
    </row>
    <row r="976">
      <c r="D976" s="67"/>
    </row>
    <row r="977">
      <c r="D977" s="67"/>
    </row>
    <row r="978">
      <c r="D978" s="67"/>
    </row>
    <row r="979">
      <c r="D979" s="67"/>
    </row>
    <row r="980">
      <c r="D980" s="67"/>
    </row>
    <row r="981">
      <c r="D981" s="67"/>
    </row>
    <row r="982">
      <c r="D982" s="67"/>
    </row>
    <row r="983">
      <c r="D983" s="67"/>
    </row>
    <row r="984">
      <c r="D984" s="67"/>
    </row>
    <row r="985">
      <c r="D985" s="67"/>
    </row>
    <row r="986">
      <c r="D986" s="67"/>
    </row>
    <row r="987">
      <c r="D987" s="67"/>
    </row>
    <row r="988">
      <c r="D988" s="67"/>
    </row>
    <row r="989">
      <c r="D989" s="67"/>
    </row>
    <row r="990">
      <c r="D990" s="67"/>
    </row>
    <row r="991">
      <c r="D991" s="67"/>
    </row>
    <row r="992">
      <c r="D992" s="67"/>
    </row>
    <row r="993">
      <c r="D993" s="67"/>
    </row>
    <row r="994">
      <c r="D994" s="67"/>
    </row>
    <row r="995">
      <c r="D995" s="67"/>
    </row>
    <row r="996">
      <c r="D996" s="67"/>
    </row>
    <row r="997">
      <c r="D997" s="67"/>
    </row>
    <row r="998">
      <c r="D998" s="67"/>
    </row>
    <row r="999">
      <c r="D999" s="67"/>
    </row>
    <row r="1000">
      <c r="D1000" s="67"/>
    </row>
    <row r="1001">
      <c r="D1001" s="67"/>
    </row>
    <row r="1002">
      <c r="D1002" s="67"/>
    </row>
    <row r="1003">
      <c r="D1003" s="67"/>
    </row>
    <row r="1004">
      <c r="D1004" s="67"/>
    </row>
    <row r="1005">
      <c r="D1005" s="67"/>
    </row>
    <row r="1006">
      <c r="D1006" s="67"/>
    </row>
    <row r="1007">
      <c r="D1007" s="67"/>
    </row>
    <row r="1008">
      <c r="D1008" s="67"/>
    </row>
    <row r="1009">
      <c r="D1009" s="67"/>
    </row>
    <row r="1010">
      <c r="D1010" s="67"/>
    </row>
    <row r="1011">
      <c r="D1011" s="67"/>
    </row>
  </sheetData>
  <mergeCells count="9">
    <mergeCell ref="C43:C44"/>
    <mergeCell ref="C45:C46"/>
    <mergeCell ref="C6:C8"/>
    <mergeCell ref="D6:D8"/>
    <mergeCell ref="C13:C15"/>
    <mergeCell ref="D13:D15"/>
    <mergeCell ref="D19:D20"/>
    <mergeCell ref="D33:D34"/>
    <mergeCell ref="I36:I38"/>
  </mergeCells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5.13"/>
    <col customWidth="1" min="4" max="4" width="33.5"/>
    <col customWidth="1" min="5" max="5" width="48.5"/>
    <col customWidth="1" min="9" max="9" width="19.25"/>
    <col customWidth="1" min="10" max="10" width="18.13"/>
  </cols>
  <sheetData>
    <row r="1">
      <c r="C1" s="19" t="s">
        <v>84</v>
      </c>
      <c r="D1" s="20"/>
      <c r="E1" s="19" t="s">
        <v>85</v>
      </c>
      <c r="F1" s="19" t="s">
        <v>86</v>
      </c>
      <c r="G1" s="68" t="s">
        <v>87</v>
      </c>
      <c r="H1" s="19" t="s">
        <v>88</v>
      </c>
      <c r="I1" s="21" t="s">
        <v>89</v>
      </c>
    </row>
    <row r="2">
      <c r="A2" s="1" t="s">
        <v>90</v>
      </c>
      <c r="C2" s="22">
        <v>5.0</v>
      </c>
      <c r="D2" s="22" t="s">
        <v>91</v>
      </c>
      <c r="E2" s="23" t="s">
        <v>237</v>
      </c>
      <c r="F2" s="23" t="s">
        <v>93</v>
      </c>
      <c r="G2" s="24"/>
      <c r="H2" s="24"/>
      <c r="I2" s="25" t="s">
        <v>13</v>
      </c>
      <c r="K2" s="5" t="s">
        <v>94</v>
      </c>
    </row>
    <row r="3">
      <c r="A3" s="2" t="s">
        <v>95</v>
      </c>
      <c r="B3" s="5" t="s">
        <v>96</v>
      </c>
      <c r="C3" s="26">
        <v>8.0</v>
      </c>
      <c r="D3" s="22" t="s">
        <v>238</v>
      </c>
      <c r="E3" s="22" t="s">
        <v>239</v>
      </c>
      <c r="F3" s="22" t="s">
        <v>99</v>
      </c>
      <c r="G3" s="22" t="s">
        <v>100</v>
      </c>
      <c r="H3" s="22" t="s">
        <v>101</v>
      </c>
      <c r="I3" s="25" t="s">
        <v>13</v>
      </c>
      <c r="K3" s="5" t="s">
        <v>102</v>
      </c>
    </row>
    <row r="4">
      <c r="A4" s="27" t="s">
        <v>5</v>
      </c>
      <c r="C4" s="28">
        <v>20.0</v>
      </c>
      <c r="D4" s="22" t="s">
        <v>103</v>
      </c>
      <c r="E4" s="22" t="s">
        <v>240</v>
      </c>
      <c r="F4" s="22" t="s">
        <v>105</v>
      </c>
      <c r="G4" s="22">
        <v>1.0</v>
      </c>
      <c r="H4" s="22">
        <v>3.0</v>
      </c>
      <c r="I4" s="25" t="s">
        <v>13</v>
      </c>
    </row>
    <row r="5">
      <c r="A5" s="5"/>
      <c r="C5" s="26"/>
      <c r="D5" s="26" t="s">
        <v>106</v>
      </c>
      <c r="E5" s="22"/>
      <c r="F5" s="22"/>
      <c r="G5" s="22"/>
      <c r="H5" s="22"/>
      <c r="I5" s="25" t="s">
        <v>13</v>
      </c>
    </row>
    <row r="6" ht="15.75" customHeight="1">
      <c r="C6" s="29">
        <v>25.0</v>
      </c>
      <c r="D6" s="30" t="s">
        <v>107</v>
      </c>
      <c r="E6" s="31" t="s">
        <v>108</v>
      </c>
      <c r="F6" s="31" t="s">
        <v>109</v>
      </c>
      <c r="G6" s="32"/>
      <c r="H6" s="32"/>
      <c r="I6" s="25" t="s">
        <v>13</v>
      </c>
    </row>
    <row r="7" ht="15.75" customHeight="1">
      <c r="C7" s="33"/>
      <c r="D7" s="33"/>
      <c r="E7" s="31" t="s">
        <v>110</v>
      </c>
      <c r="F7" s="31" t="s">
        <v>99</v>
      </c>
      <c r="G7" s="32"/>
      <c r="H7" s="32"/>
      <c r="I7" s="25" t="s">
        <v>13</v>
      </c>
    </row>
    <row r="8" ht="15.75" customHeight="1">
      <c r="C8" s="34"/>
      <c r="D8" s="34"/>
      <c r="E8" s="31" t="s">
        <v>96</v>
      </c>
      <c r="F8" s="31"/>
      <c r="G8" s="31"/>
      <c r="H8" s="31"/>
      <c r="I8" s="25" t="s">
        <v>13</v>
      </c>
    </row>
    <row r="9">
      <c r="C9" s="22">
        <v>36.0</v>
      </c>
      <c r="D9" s="22" t="s">
        <v>111</v>
      </c>
      <c r="E9" s="22" t="s">
        <v>112</v>
      </c>
      <c r="F9" s="22" t="s">
        <v>113</v>
      </c>
      <c r="G9" s="35">
        <v>44840.0</v>
      </c>
      <c r="H9" s="35">
        <v>44682.0</v>
      </c>
      <c r="I9" s="25" t="s">
        <v>13</v>
      </c>
    </row>
    <row r="10">
      <c r="C10" s="22">
        <v>38.0</v>
      </c>
      <c r="D10" s="22" t="s">
        <v>114</v>
      </c>
      <c r="E10" s="22" t="s">
        <v>115</v>
      </c>
      <c r="F10" s="22" t="s">
        <v>116</v>
      </c>
      <c r="G10" s="22" t="s">
        <v>96</v>
      </c>
      <c r="H10" s="22">
        <v>1.0</v>
      </c>
      <c r="I10" s="25" t="s">
        <v>13</v>
      </c>
    </row>
    <row r="11">
      <c r="C11" s="26">
        <v>4.0</v>
      </c>
      <c r="D11" s="22" t="s">
        <v>241</v>
      </c>
      <c r="E11" s="22" t="s">
        <v>118</v>
      </c>
      <c r="F11" s="22" t="s">
        <v>96</v>
      </c>
      <c r="G11" s="22" t="s">
        <v>96</v>
      </c>
      <c r="H11" s="22" t="s">
        <v>242</v>
      </c>
      <c r="I11" s="36" t="s">
        <v>121</v>
      </c>
    </row>
    <row r="12">
      <c r="C12" s="26"/>
      <c r="D12" s="22" t="s">
        <v>123</v>
      </c>
      <c r="E12" s="22" t="s">
        <v>124</v>
      </c>
      <c r="F12" s="22" t="s">
        <v>96</v>
      </c>
      <c r="G12" s="22"/>
      <c r="H12" s="22"/>
      <c r="I12" s="36"/>
    </row>
    <row r="13">
      <c r="C13" s="37">
        <v>11.0</v>
      </c>
      <c r="D13" s="38" t="s">
        <v>125</v>
      </c>
      <c r="E13" s="22" t="s">
        <v>126</v>
      </c>
      <c r="F13" s="22" t="s">
        <v>96</v>
      </c>
      <c r="G13" s="22" t="s">
        <v>96</v>
      </c>
      <c r="H13" s="22" t="s">
        <v>96</v>
      </c>
      <c r="I13" s="36" t="s">
        <v>121</v>
      </c>
    </row>
    <row r="14">
      <c r="C14" s="33"/>
      <c r="D14" s="33"/>
      <c r="E14" s="22" t="s">
        <v>127</v>
      </c>
      <c r="F14" s="22" t="s">
        <v>96</v>
      </c>
      <c r="G14" s="22" t="s">
        <v>96</v>
      </c>
      <c r="H14" s="22" t="s">
        <v>96</v>
      </c>
      <c r="I14" s="36" t="s">
        <v>121</v>
      </c>
    </row>
    <row r="15">
      <c r="C15" s="34"/>
      <c r="D15" s="34"/>
      <c r="E15" s="22"/>
      <c r="F15" s="22" t="s">
        <v>96</v>
      </c>
      <c r="G15" s="22" t="s">
        <v>96</v>
      </c>
      <c r="H15" s="22" t="s">
        <v>96</v>
      </c>
      <c r="I15" s="36" t="s">
        <v>121</v>
      </c>
    </row>
    <row r="16">
      <c r="C16" s="39">
        <v>28.0</v>
      </c>
      <c r="D16" s="22" t="s">
        <v>128</v>
      </c>
      <c r="E16" s="22" t="s">
        <v>243</v>
      </c>
      <c r="F16" s="22" t="s">
        <v>130</v>
      </c>
      <c r="G16" s="22">
        <v>1.0</v>
      </c>
      <c r="H16" s="22">
        <v>2.0</v>
      </c>
      <c r="I16" s="36" t="s">
        <v>121</v>
      </c>
    </row>
    <row r="17">
      <c r="C17" s="26"/>
      <c r="D17" s="22" t="s">
        <v>244</v>
      </c>
      <c r="E17" s="22" t="s">
        <v>245</v>
      </c>
      <c r="F17" s="22" t="s">
        <v>132</v>
      </c>
      <c r="G17" s="22" t="s">
        <v>133</v>
      </c>
      <c r="H17" s="22">
        <v>45.0</v>
      </c>
      <c r="I17" s="36" t="s">
        <v>121</v>
      </c>
    </row>
    <row r="18">
      <c r="A18" s="5"/>
      <c r="B18" s="5" t="s">
        <v>96</v>
      </c>
      <c r="C18" s="26">
        <v>2.0</v>
      </c>
      <c r="D18" s="22" t="s">
        <v>246</v>
      </c>
      <c r="E18" s="22" t="s">
        <v>247</v>
      </c>
      <c r="F18" s="22" t="s">
        <v>96</v>
      </c>
      <c r="G18" s="22" t="s">
        <v>96</v>
      </c>
      <c r="H18" s="22" t="s">
        <v>136</v>
      </c>
      <c r="I18" s="40" t="s">
        <v>16</v>
      </c>
      <c r="J18" s="41"/>
    </row>
    <row r="19">
      <c r="C19" s="39">
        <v>3.0</v>
      </c>
      <c r="D19" s="19" t="s">
        <v>137</v>
      </c>
      <c r="E19" s="22" t="s">
        <v>248</v>
      </c>
      <c r="F19" s="22"/>
      <c r="G19" s="22"/>
      <c r="H19" s="22"/>
      <c r="I19" s="40" t="s">
        <v>16</v>
      </c>
    </row>
    <row r="20">
      <c r="C20" s="39"/>
      <c r="E20" s="22" t="s">
        <v>249</v>
      </c>
      <c r="F20" s="22"/>
      <c r="G20" s="22"/>
      <c r="H20" s="22"/>
      <c r="I20" s="40"/>
    </row>
    <row r="21">
      <c r="C21" s="26">
        <v>7.0</v>
      </c>
      <c r="D21" s="22" t="s">
        <v>140</v>
      </c>
      <c r="E21" s="22" t="s">
        <v>141</v>
      </c>
      <c r="F21" s="22" t="s">
        <v>142</v>
      </c>
      <c r="G21" s="22" t="s">
        <v>143</v>
      </c>
      <c r="H21" s="22" t="s">
        <v>144</v>
      </c>
      <c r="I21" s="40" t="s">
        <v>16</v>
      </c>
    </row>
    <row r="22">
      <c r="C22" s="26" t="s">
        <v>145</v>
      </c>
      <c r="D22" s="22" t="s">
        <v>250</v>
      </c>
      <c r="E22" s="22" t="s">
        <v>147</v>
      </c>
      <c r="F22" s="22" t="s">
        <v>148</v>
      </c>
      <c r="G22" s="22" t="s">
        <v>149</v>
      </c>
      <c r="H22" s="22" t="s">
        <v>150</v>
      </c>
      <c r="I22" s="40" t="s">
        <v>16</v>
      </c>
    </row>
    <row r="23">
      <c r="C23" s="42">
        <v>12.0</v>
      </c>
      <c r="D23" s="22" t="s">
        <v>28</v>
      </c>
      <c r="E23" s="22" t="s">
        <v>151</v>
      </c>
      <c r="F23" s="22" t="s">
        <v>152</v>
      </c>
      <c r="G23" s="22">
        <v>10.0</v>
      </c>
      <c r="H23" s="22" t="s">
        <v>153</v>
      </c>
      <c r="I23" s="40" t="s">
        <v>16</v>
      </c>
    </row>
    <row r="24">
      <c r="C24" s="42">
        <v>18.0</v>
      </c>
      <c r="D24" s="22" t="s">
        <v>154</v>
      </c>
      <c r="E24" s="22" t="s">
        <v>155</v>
      </c>
      <c r="F24" s="22" t="s">
        <v>96</v>
      </c>
      <c r="G24" s="22"/>
      <c r="H24" s="22" t="s">
        <v>120</v>
      </c>
      <c r="I24" s="40" t="s">
        <v>16</v>
      </c>
      <c r="J24" s="5">
        <v>1.0</v>
      </c>
      <c r="K24" s="5" t="s">
        <v>156</v>
      </c>
    </row>
    <row r="25" ht="33.75" customHeight="1">
      <c r="C25" s="26">
        <v>19.0</v>
      </c>
      <c r="D25" s="22" t="s">
        <v>251</v>
      </c>
      <c r="E25" s="22" t="s">
        <v>155</v>
      </c>
      <c r="F25" s="22" t="s">
        <v>96</v>
      </c>
      <c r="G25" s="43"/>
      <c r="H25" s="22" t="s">
        <v>120</v>
      </c>
      <c r="I25" s="40" t="s">
        <v>16</v>
      </c>
      <c r="J25" s="5">
        <v>2.0</v>
      </c>
      <c r="K25" s="5" t="s">
        <v>158</v>
      </c>
    </row>
    <row r="26">
      <c r="C26" s="39">
        <v>21.0</v>
      </c>
      <c r="D26" s="22" t="s">
        <v>159</v>
      </c>
      <c r="E26" s="22" t="s">
        <v>252</v>
      </c>
      <c r="F26" s="22" t="s">
        <v>161</v>
      </c>
      <c r="G26" s="43">
        <v>0.85</v>
      </c>
      <c r="H26" s="43">
        <v>1.0</v>
      </c>
      <c r="I26" s="40" t="s">
        <v>16</v>
      </c>
    </row>
    <row r="27">
      <c r="C27" s="42">
        <v>23.0</v>
      </c>
      <c r="D27" s="22" t="s">
        <v>162</v>
      </c>
      <c r="E27" s="22"/>
      <c r="F27" s="22"/>
      <c r="G27" s="22"/>
      <c r="H27" s="22"/>
      <c r="I27" s="40" t="s">
        <v>16</v>
      </c>
    </row>
    <row r="28">
      <c r="C28" s="42">
        <v>24.0</v>
      </c>
      <c r="D28" s="44" t="s">
        <v>164</v>
      </c>
      <c r="E28" s="22" t="s">
        <v>165</v>
      </c>
      <c r="F28" s="22" t="s">
        <v>161</v>
      </c>
      <c r="G28" s="43">
        <v>0.8</v>
      </c>
      <c r="H28" s="43">
        <v>1.0</v>
      </c>
      <c r="I28" s="40" t="s">
        <v>16</v>
      </c>
    </row>
    <row r="29">
      <c r="C29" s="42">
        <v>31.0</v>
      </c>
      <c r="D29" s="22" t="s">
        <v>166</v>
      </c>
      <c r="E29" s="22" t="s">
        <v>155</v>
      </c>
      <c r="F29" s="22" t="s">
        <v>96</v>
      </c>
      <c r="G29" s="22" t="s">
        <v>167</v>
      </c>
      <c r="H29" s="22" t="s">
        <v>120</v>
      </c>
      <c r="I29" s="40" t="s">
        <v>16</v>
      </c>
    </row>
    <row r="30">
      <c r="A30" s="5"/>
      <c r="B30" s="5" t="s">
        <v>96</v>
      </c>
      <c r="C30" s="39">
        <v>32.0</v>
      </c>
      <c r="D30" s="22" t="s">
        <v>168</v>
      </c>
      <c r="E30" s="22" t="s">
        <v>253</v>
      </c>
      <c r="F30" s="22" t="s">
        <v>169</v>
      </c>
      <c r="G30" s="22" t="s">
        <v>96</v>
      </c>
      <c r="H30" s="22" t="s">
        <v>120</v>
      </c>
      <c r="I30" s="40" t="s">
        <v>16</v>
      </c>
    </row>
    <row r="31">
      <c r="A31" s="5"/>
      <c r="B31" s="5" t="s">
        <v>96</v>
      </c>
      <c r="C31" s="42">
        <v>33.0</v>
      </c>
      <c r="D31" s="19" t="s">
        <v>170</v>
      </c>
      <c r="E31" s="19" t="s">
        <v>171</v>
      </c>
      <c r="F31" s="19" t="s">
        <v>169</v>
      </c>
      <c r="G31" s="19" t="s">
        <v>96</v>
      </c>
      <c r="H31" s="19" t="s">
        <v>120</v>
      </c>
      <c r="I31" s="40" t="s">
        <v>16</v>
      </c>
    </row>
    <row r="32">
      <c r="C32" s="42">
        <v>34.0</v>
      </c>
      <c r="D32" s="22" t="s">
        <v>172</v>
      </c>
      <c r="E32" s="22" t="s">
        <v>173</v>
      </c>
      <c r="F32" s="22" t="s">
        <v>169</v>
      </c>
      <c r="G32" s="22" t="s">
        <v>96</v>
      </c>
      <c r="H32" s="22" t="s">
        <v>120</v>
      </c>
      <c r="I32" s="40" t="s">
        <v>16</v>
      </c>
    </row>
    <row r="33">
      <c r="C33" s="26">
        <v>41.0</v>
      </c>
      <c r="D33" s="29" t="s">
        <v>174</v>
      </c>
      <c r="E33" s="22" t="s">
        <v>254</v>
      </c>
      <c r="F33" s="22" t="s">
        <v>176</v>
      </c>
      <c r="G33" s="43"/>
      <c r="H33" s="43"/>
      <c r="I33" s="40" t="s">
        <v>74</v>
      </c>
    </row>
    <row r="34">
      <c r="C34" s="22"/>
      <c r="D34" s="34"/>
      <c r="E34" s="22" t="s">
        <v>177</v>
      </c>
      <c r="F34" s="22"/>
      <c r="G34" s="43"/>
      <c r="H34" s="43"/>
      <c r="I34" s="40" t="s">
        <v>74</v>
      </c>
    </row>
    <row r="35">
      <c r="A35" s="5"/>
      <c r="B35" s="5" t="s">
        <v>96</v>
      </c>
      <c r="C35" s="42">
        <v>43.0</v>
      </c>
      <c r="D35" s="22" t="s">
        <v>178</v>
      </c>
      <c r="E35" s="44" t="s">
        <v>179</v>
      </c>
      <c r="F35" s="31" t="s">
        <v>180</v>
      </c>
      <c r="G35" s="45">
        <v>0.2</v>
      </c>
      <c r="H35" s="45">
        <v>0.6</v>
      </c>
      <c r="I35" s="40" t="s">
        <v>16</v>
      </c>
    </row>
    <row r="36">
      <c r="C36" s="46">
        <v>35.0</v>
      </c>
      <c r="D36" s="69" t="s">
        <v>255</v>
      </c>
      <c r="E36" s="70" t="s">
        <v>256</v>
      </c>
      <c r="F36" s="48" t="s">
        <v>183</v>
      </c>
      <c r="G36" s="48" t="s">
        <v>184</v>
      </c>
      <c r="H36" s="48">
        <v>5.0</v>
      </c>
      <c r="I36" s="49" t="s">
        <v>16</v>
      </c>
    </row>
    <row r="37">
      <c r="C37" s="50"/>
      <c r="D37" s="22" t="s">
        <v>185</v>
      </c>
      <c r="E37" s="51" t="s">
        <v>257</v>
      </c>
      <c r="F37" s="52"/>
      <c r="G37" s="52"/>
      <c r="H37" s="52"/>
      <c r="I37" s="33"/>
    </row>
    <row r="38">
      <c r="C38" s="53"/>
      <c r="D38" s="22" t="s">
        <v>186</v>
      </c>
      <c r="E38" s="54" t="s">
        <v>258</v>
      </c>
      <c r="F38" s="55"/>
      <c r="G38" s="55"/>
      <c r="H38" s="55"/>
      <c r="I38" s="34"/>
    </row>
    <row r="39">
      <c r="C39" s="26">
        <v>35.0</v>
      </c>
      <c r="D39" s="22" t="s">
        <v>255</v>
      </c>
      <c r="E39" s="22" t="s">
        <v>256</v>
      </c>
      <c r="F39" s="22" t="s">
        <v>183</v>
      </c>
      <c r="G39" s="22" t="s">
        <v>184</v>
      </c>
      <c r="H39" s="22">
        <v>5.0</v>
      </c>
      <c r="I39" s="40" t="s">
        <v>16</v>
      </c>
    </row>
    <row r="40">
      <c r="C40" s="22">
        <v>17.0</v>
      </c>
      <c r="D40" s="22" t="s">
        <v>187</v>
      </c>
      <c r="E40" s="22" t="s">
        <v>188</v>
      </c>
      <c r="F40" s="22" t="s">
        <v>189</v>
      </c>
      <c r="G40" s="22" t="s">
        <v>190</v>
      </c>
      <c r="H40" s="22" t="s">
        <v>191</v>
      </c>
      <c r="I40" s="56" t="s">
        <v>34</v>
      </c>
    </row>
    <row r="41">
      <c r="C41" s="39">
        <v>26.0</v>
      </c>
      <c r="D41" s="22" t="s">
        <v>192</v>
      </c>
      <c r="E41" s="22" t="s">
        <v>259</v>
      </c>
      <c r="F41" s="22" t="s">
        <v>180</v>
      </c>
      <c r="G41" s="22" t="s">
        <v>194</v>
      </c>
      <c r="H41" s="22" t="s">
        <v>96</v>
      </c>
      <c r="I41" s="56" t="s">
        <v>34</v>
      </c>
      <c r="J41" s="5" t="s">
        <v>197</v>
      </c>
    </row>
    <row r="42">
      <c r="C42" s="42">
        <v>30.0</v>
      </c>
      <c r="D42" s="22" t="s">
        <v>195</v>
      </c>
      <c r="E42" s="22" t="s">
        <v>196</v>
      </c>
      <c r="F42" s="22" t="s">
        <v>180</v>
      </c>
      <c r="G42" s="22">
        <v>10.0</v>
      </c>
      <c r="H42" s="22">
        <v>0.0</v>
      </c>
      <c r="I42" s="56" t="s">
        <v>34</v>
      </c>
    </row>
    <row r="43">
      <c r="C43" s="26">
        <v>40.0</v>
      </c>
      <c r="D43" s="22" t="s">
        <v>260</v>
      </c>
      <c r="E43" s="22" t="s">
        <v>261</v>
      </c>
      <c r="F43" s="22" t="s">
        <v>262</v>
      </c>
      <c r="G43" s="22" t="s">
        <v>96</v>
      </c>
      <c r="H43" s="22" t="s">
        <v>201</v>
      </c>
      <c r="I43" s="56" t="s">
        <v>34</v>
      </c>
    </row>
    <row r="44">
      <c r="C44" s="28">
        <v>42.0</v>
      </c>
      <c r="D44" s="57" t="s">
        <v>202</v>
      </c>
      <c r="E44" s="21" t="s">
        <v>203</v>
      </c>
      <c r="F44" s="57" t="s">
        <v>148</v>
      </c>
      <c r="G44" s="22">
        <v>15.0</v>
      </c>
      <c r="H44" s="22" t="s">
        <v>204</v>
      </c>
      <c r="I44" s="56" t="s">
        <v>34</v>
      </c>
    </row>
    <row r="45">
      <c r="C45" s="33"/>
      <c r="D45" s="22" t="s">
        <v>205</v>
      </c>
      <c r="E45" s="21"/>
      <c r="F45" s="22"/>
      <c r="G45" s="43"/>
      <c r="H45" s="43"/>
      <c r="I45" s="56" t="s">
        <v>34</v>
      </c>
      <c r="K45" s="5"/>
    </row>
    <row r="46">
      <c r="C46" s="28">
        <v>27.0</v>
      </c>
      <c r="D46" s="22" t="s">
        <v>206</v>
      </c>
      <c r="E46" s="22" t="s">
        <v>263</v>
      </c>
      <c r="F46" s="22" t="s">
        <v>148</v>
      </c>
      <c r="G46" s="22">
        <v>10.0</v>
      </c>
      <c r="H46" s="22">
        <v>0.0</v>
      </c>
      <c r="I46" s="56" t="s">
        <v>34</v>
      </c>
      <c r="K46" s="5"/>
    </row>
    <row r="47">
      <c r="C47" s="34"/>
      <c r="D47" s="22" t="s">
        <v>208</v>
      </c>
      <c r="E47" s="22"/>
      <c r="F47" s="22"/>
      <c r="G47" s="22"/>
      <c r="H47" s="22"/>
      <c r="I47" s="56" t="s">
        <v>34</v>
      </c>
      <c r="K47" s="5"/>
    </row>
    <row r="48">
      <c r="C48" s="39">
        <v>1.0</v>
      </c>
      <c r="D48" s="22" t="s">
        <v>209</v>
      </c>
      <c r="E48" s="22" t="s">
        <v>210</v>
      </c>
      <c r="F48" s="22" t="s">
        <v>161</v>
      </c>
      <c r="G48" s="43">
        <v>0.85</v>
      </c>
      <c r="H48" s="43">
        <v>1.0</v>
      </c>
      <c r="I48" s="58" t="s">
        <v>10</v>
      </c>
      <c r="K48" s="5" t="s">
        <v>215</v>
      </c>
    </row>
    <row r="49">
      <c r="C49" s="39">
        <v>6.0</v>
      </c>
      <c r="D49" s="22" t="s">
        <v>211</v>
      </c>
      <c r="E49" s="22" t="s">
        <v>264</v>
      </c>
      <c r="F49" s="22" t="s">
        <v>212</v>
      </c>
      <c r="G49" s="22" t="s">
        <v>213</v>
      </c>
      <c r="H49" s="22" t="s">
        <v>214</v>
      </c>
      <c r="I49" s="58" t="s">
        <v>10</v>
      </c>
    </row>
    <row r="50">
      <c r="C50" s="39">
        <v>9.0</v>
      </c>
      <c r="D50" s="22" t="s">
        <v>216</v>
      </c>
      <c r="E50" s="22" t="s">
        <v>265</v>
      </c>
      <c r="F50" s="22" t="s">
        <v>218</v>
      </c>
      <c r="G50" s="35">
        <v>44839.0</v>
      </c>
      <c r="H50" s="22">
        <v>15.0</v>
      </c>
      <c r="I50" s="58" t="s">
        <v>10</v>
      </c>
    </row>
    <row r="51">
      <c r="C51" s="39">
        <v>29.0</v>
      </c>
      <c r="D51" s="22" t="s">
        <v>219</v>
      </c>
      <c r="E51" s="22" t="s">
        <v>266</v>
      </c>
      <c r="F51" s="22" t="s">
        <v>148</v>
      </c>
      <c r="G51" s="26" t="s">
        <v>221</v>
      </c>
      <c r="H51" s="26" t="s">
        <v>222</v>
      </c>
      <c r="I51" s="58" t="s">
        <v>10</v>
      </c>
    </row>
    <row r="52">
      <c r="C52" s="42">
        <v>37.0</v>
      </c>
      <c r="D52" s="22" t="s">
        <v>223</v>
      </c>
      <c r="E52" s="22" t="s">
        <v>224</v>
      </c>
      <c r="F52" s="22" t="s">
        <v>161</v>
      </c>
      <c r="G52" s="43">
        <v>0.1</v>
      </c>
      <c r="H52" s="43">
        <v>0.0</v>
      </c>
      <c r="I52" s="58" t="s">
        <v>10</v>
      </c>
    </row>
    <row r="53">
      <c r="C53" s="59" t="s">
        <v>225</v>
      </c>
      <c r="D53" s="60"/>
      <c r="E53" s="61"/>
      <c r="F53" s="61"/>
      <c r="G53" s="61"/>
      <c r="H53" s="61"/>
      <c r="I53" s="61"/>
    </row>
    <row r="54">
      <c r="C54" s="61"/>
      <c r="D54" s="60"/>
      <c r="E54" s="61"/>
      <c r="F54" s="61"/>
      <c r="G54" s="61"/>
      <c r="H54" s="61"/>
      <c r="I54" s="61"/>
      <c r="K54" s="5" t="s">
        <v>228</v>
      </c>
    </row>
    <row r="55">
      <c r="C55" s="22">
        <v>13.0</v>
      </c>
      <c r="D55" s="22" t="s">
        <v>226</v>
      </c>
      <c r="E55" s="22" t="s">
        <v>227</v>
      </c>
      <c r="F55" s="22" t="s">
        <v>152</v>
      </c>
      <c r="G55" s="22">
        <v>0.5</v>
      </c>
      <c r="H55" s="22">
        <v>0.6</v>
      </c>
      <c r="I55" s="61"/>
    </row>
    <row r="56">
      <c r="C56" s="62">
        <v>14.0</v>
      </c>
      <c r="D56" s="22" t="s">
        <v>229</v>
      </c>
      <c r="E56" s="22" t="s">
        <v>230</v>
      </c>
      <c r="F56" s="63" t="s">
        <v>231</v>
      </c>
      <c r="G56" s="22">
        <v>2.0</v>
      </c>
      <c r="H56" s="22" t="s">
        <v>232</v>
      </c>
      <c r="I56" s="61"/>
    </row>
    <row r="57">
      <c r="C57" s="64">
        <v>15.0</v>
      </c>
      <c r="D57" s="65" t="s">
        <v>233</v>
      </c>
      <c r="E57" s="22"/>
      <c r="F57" s="22"/>
      <c r="G57" s="43"/>
      <c r="H57" s="43"/>
      <c r="I57" s="61"/>
    </row>
    <row r="58">
      <c r="C58" s="22">
        <v>22.0</v>
      </c>
      <c r="D58" s="57" t="s">
        <v>234</v>
      </c>
      <c r="E58" s="21" t="s">
        <v>235</v>
      </c>
      <c r="F58" s="21" t="s">
        <v>236</v>
      </c>
      <c r="G58" s="21">
        <v>1.0</v>
      </c>
      <c r="H58" s="21">
        <v>2.0</v>
      </c>
      <c r="I58" s="61"/>
    </row>
    <row r="59">
      <c r="C59" s="19"/>
      <c r="D59" s="19"/>
      <c r="E59" s="19"/>
      <c r="F59" s="19"/>
      <c r="G59" s="19"/>
      <c r="H59" s="19"/>
    </row>
    <row r="60">
      <c r="C60" s="19"/>
      <c r="D60" s="19"/>
      <c r="E60" s="19"/>
      <c r="F60" s="19"/>
      <c r="G60" s="66"/>
      <c r="H60" s="66"/>
    </row>
    <row r="61">
      <c r="C61" s="19"/>
      <c r="D61" s="19"/>
      <c r="E61" s="19"/>
      <c r="F61" s="19"/>
      <c r="G61" s="19"/>
      <c r="H61" s="19"/>
    </row>
    <row r="62">
      <c r="C62" s="19"/>
      <c r="D62" s="19"/>
      <c r="E62" s="19"/>
      <c r="F62" s="19"/>
      <c r="G62" s="66"/>
      <c r="H62" s="66"/>
    </row>
    <row r="63">
      <c r="C63" s="19"/>
      <c r="D63" s="19"/>
      <c r="E63" s="19"/>
      <c r="F63" s="19"/>
      <c r="G63" s="19"/>
      <c r="H63" s="19"/>
    </row>
    <row r="64">
      <c r="C64" s="19"/>
      <c r="D64" s="19"/>
      <c r="E64" s="19"/>
      <c r="F64" s="19"/>
      <c r="G64" s="66"/>
      <c r="H64" s="66"/>
    </row>
    <row r="65">
      <c r="C65" s="19"/>
      <c r="D65" s="19"/>
      <c r="E65" s="19"/>
      <c r="F65" s="19"/>
      <c r="G65" s="19"/>
      <c r="H65" s="19"/>
    </row>
    <row r="66">
      <c r="C66" s="19"/>
      <c r="D66" s="19"/>
      <c r="E66" s="19"/>
      <c r="F66" s="19"/>
      <c r="G66" s="66"/>
      <c r="H66" s="66"/>
    </row>
    <row r="67">
      <c r="C67" s="19"/>
      <c r="D67" s="19"/>
      <c r="E67" s="19"/>
      <c r="F67" s="19"/>
      <c r="G67" s="19"/>
      <c r="H67" s="19"/>
    </row>
    <row r="68">
      <c r="D68" s="67"/>
    </row>
    <row r="69">
      <c r="D69" s="67"/>
    </row>
    <row r="70">
      <c r="D70" s="67"/>
    </row>
    <row r="71">
      <c r="D71" s="67"/>
    </row>
    <row r="72">
      <c r="D72" s="67"/>
    </row>
    <row r="73">
      <c r="D73" s="67"/>
    </row>
    <row r="74">
      <c r="D74" s="67"/>
    </row>
    <row r="75">
      <c r="D75" s="67"/>
    </row>
    <row r="76">
      <c r="D76" s="67"/>
    </row>
    <row r="77">
      <c r="D77" s="67"/>
    </row>
    <row r="78">
      <c r="D78" s="67"/>
    </row>
    <row r="79">
      <c r="D79" s="67"/>
    </row>
    <row r="80">
      <c r="D80" s="67"/>
    </row>
    <row r="81">
      <c r="D81" s="67"/>
    </row>
    <row r="82">
      <c r="D82" s="67"/>
    </row>
    <row r="83">
      <c r="D83" s="67"/>
    </row>
    <row r="84">
      <c r="D84" s="67"/>
    </row>
    <row r="85">
      <c r="D85" s="67"/>
    </row>
    <row r="86">
      <c r="D86" s="67"/>
    </row>
    <row r="87">
      <c r="D87" s="67"/>
    </row>
    <row r="88">
      <c r="D88" s="67"/>
    </row>
    <row r="89">
      <c r="D89" s="67"/>
    </row>
    <row r="90">
      <c r="D90" s="67"/>
    </row>
    <row r="91">
      <c r="D91" s="67"/>
    </row>
    <row r="92">
      <c r="D92" s="67"/>
    </row>
    <row r="93">
      <c r="D93" s="67"/>
    </row>
    <row r="94">
      <c r="D94" s="67"/>
    </row>
    <row r="95">
      <c r="D95" s="67"/>
    </row>
    <row r="96">
      <c r="D96" s="67"/>
    </row>
    <row r="97">
      <c r="D97" s="67"/>
    </row>
    <row r="98">
      <c r="D98" s="67"/>
    </row>
    <row r="99">
      <c r="D99" s="67"/>
    </row>
    <row r="100">
      <c r="D100" s="67"/>
    </row>
    <row r="101">
      <c r="D101" s="67"/>
    </row>
    <row r="102">
      <c r="D102" s="67"/>
    </row>
    <row r="103">
      <c r="D103" s="67"/>
    </row>
    <row r="104">
      <c r="D104" s="67"/>
    </row>
    <row r="105">
      <c r="D105" s="67"/>
    </row>
    <row r="106">
      <c r="D106" s="67"/>
    </row>
    <row r="107">
      <c r="D107" s="67"/>
    </row>
    <row r="108">
      <c r="D108" s="67"/>
    </row>
    <row r="109">
      <c r="D109" s="67"/>
    </row>
    <row r="110">
      <c r="D110" s="67"/>
    </row>
    <row r="111">
      <c r="D111" s="67"/>
    </row>
    <row r="112">
      <c r="D112" s="67"/>
    </row>
    <row r="113">
      <c r="D113" s="67"/>
    </row>
    <row r="114">
      <c r="D114" s="67"/>
    </row>
    <row r="115">
      <c r="D115" s="67"/>
    </row>
    <row r="116">
      <c r="D116" s="67"/>
    </row>
    <row r="117">
      <c r="D117" s="67"/>
    </row>
    <row r="118">
      <c r="D118" s="67"/>
    </row>
    <row r="119">
      <c r="D119" s="67"/>
    </row>
    <row r="120">
      <c r="D120" s="67"/>
    </row>
    <row r="121">
      <c r="D121" s="67"/>
    </row>
    <row r="122">
      <c r="D122" s="67"/>
    </row>
    <row r="123">
      <c r="D123" s="67"/>
    </row>
    <row r="124">
      <c r="D124" s="67"/>
    </row>
    <row r="125">
      <c r="D125" s="67"/>
    </row>
    <row r="126">
      <c r="D126" s="67"/>
    </row>
    <row r="127">
      <c r="D127" s="67"/>
    </row>
    <row r="128">
      <c r="D128" s="67"/>
    </row>
    <row r="129">
      <c r="D129" s="67"/>
    </row>
    <row r="130">
      <c r="D130" s="67"/>
    </row>
    <row r="131">
      <c r="D131" s="67"/>
    </row>
    <row r="132">
      <c r="D132" s="67"/>
    </row>
    <row r="133">
      <c r="D133" s="67"/>
    </row>
    <row r="134">
      <c r="D134" s="67"/>
    </row>
    <row r="135">
      <c r="D135" s="67"/>
    </row>
    <row r="136">
      <c r="D136" s="67"/>
    </row>
    <row r="137">
      <c r="D137" s="67"/>
    </row>
    <row r="138">
      <c r="D138" s="67"/>
    </row>
    <row r="139">
      <c r="D139" s="67"/>
    </row>
    <row r="140">
      <c r="D140" s="67"/>
    </row>
    <row r="141">
      <c r="D141" s="67"/>
    </row>
    <row r="142">
      <c r="D142" s="67"/>
    </row>
    <row r="143">
      <c r="D143" s="67"/>
    </row>
    <row r="144">
      <c r="D144" s="67"/>
    </row>
    <row r="145">
      <c r="D145" s="67"/>
    </row>
    <row r="146">
      <c r="D146" s="67"/>
    </row>
    <row r="147">
      <c r="D147" s="67"/>
    </row>
    <row r="148">
      <c r="D148" s="67"/>
    </row>
    <row r="149">
      <c r="D149" s="67"/>
    </row>
    <row r="150">
      <c r="D150" s="67"/>
    </row>
    <row r="151">
      <c r="D151" s="67"/>
    </row>
    <row r="152">
      <c r="D152" s="67"/>
    </row>
    <row r="153">
      <c r="D153" s="67"/>
    </row>
    <row r="154">
      <c r="D154" s="67"/>
    </row>
    <row r="155">
      <c r="D155" s="67"/>
    </row>
    <row r="156">
      <c r="D156" s="67"/>
    </row>
    <row r="157">
      <c r="D157" s="67"/>
    </row>
    <row r="158">
      <c r="D158" s="67"/>
    </row>
    <row r="159">
      <c r="D159" s="67"/>
    </row>
    <row r="160">
      <c r="D160" s="67"/>
    </row>
    <row r="161">
      <c r="D161" s="67"/>
    </row>
    <row r="162">
      <c r="D162" s="67"/>
    </row>
    <row r="163">
      <c r="D163" s="67"/>
    </row>
    <row r="164">
      <c r="D164" s="67"/>
    </row>
    <row r="165">
      <c r="D165" s="67"/>
    </row>
    <row r="166">
      <c r="D166" s="67"/>
    </row>
    <row r="167">
      <c r="D167" s="67"/>
    </row>
    <row r="168">
      <c r="D168" s="67"/>
    </row>
    <row r="169">
      <c r="D169" s="67"/>
    </row>
    <row r="170">
      <c r="D170" s="67"/>
    </row>
    <row r="171">
      <c r="D171" s="67"/>
    </row>
    <row r="172">
      <c r="D172" s="67"/>
    </row>
    <row r="173">
      <c r="D173" s="67"/>
    </row>
    <row r="174">
      <c r="D174" s="67"/>
    </row>
    <row r="175">
      <c r="D175" s="67"/>
    </row>
    <row r="176">
      <c r="D176" s="67"/>
    </row>
    <row r="177">
      <c r="D177" s="67"/>
    </row>
    <row r="178">
      <c r="D178" s="67"/>
    </row>
    <row r="179">
      <c r="D179" s="67"/>
    </row>
    <row r="180">
      <c r="D180" s="67"/>
    </row>
    <row r="181">
      <c r="D181" s="67"/>
    </row>
    <row r="182">
      <c r="D182" s="67"/>
    </row>
    <row r="183">
      <c r="D183" s="67"/>
    </row>
    <row r="184">
      <c r="D184" s="67"/>
    </row>
    <row r="185">
      <c r="D185" s="67"/>
    </row>
    <row r="186">
      <c r="D186" s="67"/>
    </row>
    <row r="187">
      <c r="D187" s="67"/>
    </row>
    <row r="188">
      <c r="D188" s="67"/>
    </row>
    <row r="189">
      <c r="D189" s="67"/>
    </row>
    <row r="190">
      <c r="D190" s="67"/>
    </row>
    <row r="191">
      <c r="D191" s="67"/>
    </row>
    <row r="192">
      <c r="D192" s="67"/>
    </row>
    <row r="193">
      <c r="D193" s="67"/>
    </row>
    <row r="194">
      <c r="D194" s="67"/>
    </row>
    <row r="195">
      <c r="D195" s="67"/>
    </row>
    <row r="196">
      <c r="D196" s="67"/>
    </row>
    <row r="197">
      <c r="D197" s="67"/>
    </row>
    <row r="198">
      <c r="D198" s="67"/>
    </row>
    <row r="199">
      <c r="D199" s="67"/>
    </row>
    <row r="200">
      <c r="D200" s="67"/>
    </row>
    <row r="201">
      <c r="D201" s="67"/>
    </row>
    <row r="202">
      <c r="D202" s="67"/>
    </row>
    <row r="203">
      <c r="D203" s="67"/>
    </row>
    <row r="204">
      <c r="D204" s="67"/>
    </row>
    <row r="205">
      <c r="D205" s="67"/>
    </row>
    <row r="206">
      <c r="D206" s="67"/>
    </row>
    <row r="207">
      <c r="D207" s="67"/>
    </row>
    <row r="208">
      <c r="D208" s="67"/>
    </row>
    <row r="209">
      <c r="D209" s="67"/>
    </row>
    <row r="210">
      <c r="D210" s="67"/>
    </row>
    <row r="211">
      <c r="D211" s="67"/>
    </row>
    <row r="212">
      <c r="D212" s="67"/>
    </row>
    <row r="213">
      <c r="D213" s="67"/>
    </row>
    <row r="214">
      <c r="D214" s="67"/>
    </row>
    <row r="215">
      <c r="D215" s="67"/>
    </row>
    <row r="216">
      <c r="D216" s="67"/>
    </row>
    <row r="217">
      <c r="D217" s="67"/>
    </row>
    <row r="218">
      <c r="D218" s="67"/>
    </row>
    <row r="219">
      <c r="D219" s="67"/>
    </row>
    <row r="220">
      <c r="D220" s="67"/>
    </row>
    <row r="221">
      <c r="D221" s="67"/>
    </row>
    <row r="222">
      <c r="D222" s="67"/>
    </row>
    <row r="223">
      <c r="D223" s="67"/>
    </row>
    <row r="224">
      <c r="D224" s="67"/>
    </row>
    <row r="225">
      <c r="D225" s="67"/>
    </row>
    <row r="226">
      <c r="D226" s="67"/>
    </row>
    <row r="227">
      <c r="D227" s="67"/>
    </row>
    <row r="228">
      <c r="D228" s="67"/>
    </row>
    <row r="229">
      <c r="D229" s="67"/>
    </row>
    <row r="230">
      <c r="D230" s="67"/>
    </row>
    <row r="231">
      <c r="D231" s="67"/>
    </row>
    <row r="232">
      <c r="D232" s="67"/>
    </row>
    <row r="233">
      <c r="D233" s="67"/>
    </row>
    <row r="234">
      <c r="D234" s="67"/>
    </row>
    <row r="235">
      <c r="D235" s="67"/>
    </row>
    <row r="236">
      <c r="D236" s="67"/>
    </row>
    <row r="237">
      <c r="D237" s="67"/>
    </row>
    <row r="238">
      <c r="D238" s="67"/>
    </row>
    <row r="239">
      <c r="D239" s="67"/>
    </row>
    <row r="240">
      <c r="D240" s="67"/>
    </row>
    <row r="241">
      <c r="D241" s="67"/>
    </row>
    <row r="242">
      <c r="D242" s="67"/>
    </row>
    <row r="243">
      <c r="D243" s="67"/>
    </row>
    <row r="244">
      <c r="D244" s="67"/>
    </row>
    <row r="245">
      <c r="D245" s="67"/>
    </row>
    <row r="246">
      <c r="D246" s="67"/>
    </row>
    <row r="247">
      <c r="D247" s="67"/>
    </row>
    <row r="248">
      <c r="D248" s="67"/>
    </row>
    <row r="249">
      <c r="D249" s="67"/>
    </row>
    <row r="250">
      <c r="D250" s="67"/>
    </row>
    <row r="251">
      <c r="D251" s="67"/>
    </row>
    <row r="252">
      <c r="D252" s="67"/>
    </row>
    <row r="253">
      <c r="D253" s="67"/>
    </row>
    <row r="254">
      <c r="D254" s="67"/>
    </row>
    <row r="255">
      <c r="D255" s="67"/>
    </row>
    <row r="256">
      <c r="D256" s="67"/>
    </row>
    <row r="257">
      <c r="D257" s="67"/>
    </row>
    <row r="258">
      <c r="D258" s="67"/>
    </row>
    <row r="259">
      <c r="D259" s="67"/>
    </row>
    <row r="260">
      <c r="D260" s="67"/>
    </row>
    <row r="261">
      <c r="D261" s="67"/>
    </row>
    <row r="262">
      <c r="D262" s="67"/>
    </row>
    <row r="263">
      <c r="D263" s="67"/>
    </row>
    <row r="264">
      <c r="D264" s="67"/>
    </row>
    <row r="265">
      <c r="D265" s="67"/>
    </row>
    <row r="266">
      <c r="D266" s="67"/>
    </row>
    <row r="267">
      <c r="D267" s="67"/>
    </row>
    <row r="268">
      <c r="D268" s="67"/>
    </row>
    <row r="269">
      <c r="D269" s="67"/>
    </row>
    <row r="270">
      <c r="D270" s="67"/>
    </row>
    <row r="271">
      <c r="D271" s="67"/>
    </row>
    <row r="272">
      <c r="D272" s="67"/>
    </row>
    <row r="273">
      <c r="D273" s="67"/>
    </row>
    <row r="274">
      <c r="D274" s="67"/>
    </row>
    <row r="275">
      <c r="D275" s="67"/>
    </row>
    <row r="276">
      <c r="D276" s="67"/>
    </row>
    <row r="277">
      <c r="D277" s="67"/>
    </row>
    <row r="278">
      <c r="D278" s="67"/>
    </row>
    <row r="279">
      <c r="D279" s="67"/>
    </row>
    <row r="280">
      <c r="D280" s="67"/>
    </row>
    <row r="281">
      <c r="D281" s="67"/>
    </row>
    <row r="282">
      <c r="D282" s="67"/>
    </row>
    <row r="283">
      <c r="D283" s="67"/>
    </row>
    <row r="284">
      <c r="D284" s="67"/>
    </row>
    <row r="285">
      <c r="D285" s="67"/>
    </row>
    <row r="286">
      <c r="D286" s="67"/>
    </row>
    <row r="287">
      <c r="D287" s="67"/>
    </row>
    <row r="288">
      <c r="D288" s="67"/>
    </row>
    <row r="289">
      <c r="D289" s="67"/>
    </row>
    <row r="290">
      <c r="D290" s="67"/>
    </row>
    <row r="291">
      <c r="D291" s="67"/>
    </row>
    <row r="292">
      <c r="D292" s="67"/>
    </row>
    <row r="293">
      <c r="D293" s="67"/>
    </row>
    <row r="294">
      <c r="D294" s="67"/>
    </row>
    <row r="295">
      <c r="D295" s="67"/>
    </row>
    <row r="296">
      <c r="D296" s="67"/>
    </row>
    <row r="297">
      <c r="D297" s="67"/>
    </row>
    <row r="298">
      <c r="D298" s="67"/>
    </row>
    <row r="299">
      <c r="D299" s="67"/>
    </row>
    <row r="300">
      <c r="D300" s="67"/>
    </row>
    <row r="301">
      <c r="D301" s="67"/>
    </row>
    <row r="302">
      <c r="D302" s="67"/>
    </row>
    <row r="303">
      <c r="D303" s="67"/>
    </row>
    <row r="304">
      <c r="D304" s="67"/>
    </row>
    <row r="305">
      <c r="D305" s="67"/>
    </row>
    <row r="306">
      <c r="D306" s="67"/>
    </row>
    <row r="307">
      <c r="D307" s="67"/>
    </row>
    <row r="308">
      <c r="D308" s="67"/>
    </row>
    <row r="309">
      <c r="D309" s="67"/>
    </row>
    <row r="310">
      <c r="D310" s="67"/>
    </row>
    <row r="311">
      <c r="D311" s="67"/>
    </row>
    <row r="312">
      <c r="D312" s="67"/>
    </row>
    <row r="313">
      <c r="D313" s="67"/>
    </row>
    <row r="314">
      <c r="D314" s="67"/>
    </row>
    <row r="315">
      <c r="D315" s="67"/>
    </row>
    <row r="316">
      <c r="D316" s="67"/>
    </row>
    <row r="317">
      <c r="D317" s="67"/>
    </row>
    <row r="318">
      <c r="D318" s="67"/>
    </row>
    <row r="319">
      <c r="D319" s="67"/>
    </row>
    <row r="320">
      <c r="D320" s="67"/>
    </row>
    <row r="321">
      <c r="D321" s="67"/>
    </row>
    <row r="322">
      <c r="D322" s="67"/>
    </row>
    <row r="323">
      <c r="D323" s="67"/>
    </row>
    <row r="324">
      <c r="D324" s="67"/>
    </row>
    <row r="325">
      <c r="D325" s="67"/>
    </row>
    <row r="326">
      <c r="D326" s="67"/>
    </row>
    <row r="327">
      <c r="D327" s="67"/>
    </row>
    <row r="328">
      <c r="D328" s="67"/>
    </row>
    <row r="329">
      <c r="D329" s="67"/>
    </row>
    <row r="330">
      <c r="D330" s="67"/>
    </row>
    <row r="331">
      <c r="D331" s="67"/>
    </row>
    <row r="332">
      <c r="D332" s="67"/>
    </row>
    <row r="333">
      <c r="D333" s="67"/>
    </row>
    <row r="334">
      <c r="D334" s="67"/>
    </row>
    <row r="335">
      <c r="D335" s="67"/>
    </row>
    <row r="336">
      <c r="D336" s="67"/>
    </row>
    <row r="337">
      <c r="D337" s="67"/>
    </row>
    <row r="338">
      <c r="D338" s="67"/>
    </row>
    <row r="339">
      <c r="D339" s="67"/>
    </row>
    <row r="340">
      <c r="D340" s="67"/>
    </row>
    <row r="341">
      <c r="D341" s="67"/>
    </row>
    <row r="342">
      <c r="D342" s="67"/>
    </row>
    <row r="343">
      <c r="D343" s="67"/>
    </row>
    <row r="344">
      <c r="D344" s="67"/>
    </row>
    <row r="345">
      <c r="D345" s="67"/>
    </row>
    <row r="346">
      <c r="D346" s="67"/>
    </row>
    <row r="347">
      <c r="D347" s="67"/>
    </row>
    <row r="348">
      <c r="D348" s="67"/>
    </row>
    <row r="349">
      <c r="D349" s="67"/>
    </row>
    <row r="350">
      <c r="D350" s="67"/>
    </row>
    <row r="351">
      <c r="D351" s="67"/>
    </row>
    <row r="352">
      <c r="D352" s="67"/>
    </row>
    <row r="353">
      <c r="D353" s="67"/>
    </row>
    <row r="354">
      <c r="D354" s="67"/>
    </row>
    <row r="355">
      <c r="D355" s="67"/>
    </row>
    <row r="356">
      <c r="D356" s="67"/>
    </row>
    <row r="357">
      <c r="D357" s="67"/>
    </row>
    <row r="358">
      <c r="D358" s="67"/>
    </row>
    <row r="359">
      <c r="D359" s="67"/>
    </row>
    <row r="360">
      <c r="D360" s="67"/>
    </row>
    <row r="361">
      <c r="D361" s="67"/>
    </row>
    <row r="362">
      <c r="D362" s="67"/>
    </row>
    <row r="363">
      <c r="D363" s="67"/>
    </row>
    <row r="364">
      <c r="D364" s="67"/>
    </row>
    <row r="365">
      <c r="D365" s="67"/>
    </row>
    <row r="366">
      <c r="D366" s="67"/>
    </row>
    <row r="367">
      <c r="D367" s="67"/>
    </row>
    <row r="368">
      <c r="D368" s="67"/>
    </row>
    <row r="369">
      <c r="D369" s="67"/>
    </row>
    <row r="370">
      <c r="D370" s="67"/>
    </row>
    <row r="371">
      <c r="D371" s="67"/>
    </row>
    <row r="372">
      <c r="D372" s="67"/>
    </row>
    <row r="373">
      <c r="D373" s="67"/>
    </row>
    <row r="374">
      <c r="D374" s="67"/>
    </row>
    <row r="375">
      <c r="D375" s="67"/>
    </row>
    <row r="376">
      <c r="D376" s="67"/>
    </row>
    <row r="377">
      <c r="D377" s="67"/>
    </row>
    <row r="378">
      <c r="D378" s="67"/>
    </row>
    <row r="379">
      <c r="D379" s="67"/>
    </row>
    <row r="380">
      <c r="D380" s="67"/>
    </row>
    <row r="381">
      <c r="D381" s="67"/>
    </row>
    <row r="382">
      <c r="D382" s="67"/>
    </row>
    <row r="383">
      <c r="D383" s="67"/>
    </row>
    <row r="384">
      <c r="D384" s="67"/>
    </row>
    <row r="385">
      <c r="D385" s="67"/>
    </row>
    <row r="386">
      <c r="D386" s="67"/>
    </row>
    <row r="387">
      <c r="D387" s="67"/>
    </row>
    <row r="388">
      <c r="D388" s="67"/>
    </row>
    <row r="389">
      <c r="D389" s="67"/>
    </row>
    <row r="390">
      <c r="D390" s="67"/>
    </row>
    <row r="391">
      <c r="D391" s="67"/>
    </row>
    <row r="392">
      <c r="D392" s="67"/>
    </row>
    <row r="393">
      <c r="D393" s="67"/>
    </row>
    <row r="394">
      <c r="D394" s="67"/>
    </row>
    <row r="395">
      <c r="D395" s="67"/>
    </row>
    <row r="396">
      <c r="D396" s="67"/>
    </row>
    <row r="397">
      <c r="D397" s="67"/>
    </row>
    <row r="398">
      <c r="D398" s="67"/>
    </row>
    <row r="399">
      <c r="D399" s="67"/>
    </row>
    <row r="400">
      <c r="D400" s="67"/>
    </row>
    <row r="401">
      <c r="D401" s="67"/>
    </row>
    <row r="402">
      <c r="D402" s="67"/>
    </row>
    <row r="403">
      <c r="D403" s="67"/>
    </row>
    <row r="404">
      <c r="D404" s="67"/>
    </row>
    <row r="405">
      <c r="D405" s="67"/>
    </row>
    <row r="406">
      <c r="D406" s="67"/>
    </row>
    <row r="407">
      <c r="D407" s="67"/>
    </row>
    <row r="408">
      <c r="D408" s="67"/>
    </row>
    <row r="409">
      <c r="D409" s="67"/>
    </row>
    <row r="410">
      <c r="D410" s="67"/>
    </row>
    <row r="411">
      <c r="D411" s="67"/>
    </row>
    <row r="412">
      <c r="D412" s="67"/>
    </row>
    <row r="413">
      <c r="D413" s="67"/>
    </row>
    <row r="414">
      <c r="D414" s="67"/>
    </row>
    <row r="415">
      <c r="D415" s="67"/>
    </row>
    <row r="416">
      <c r="D416" s="67"/>
    </row>
    <row r="417">
      <c r="D417" s="67"/>
    </row>
    <row r="418">
      <c r="D418" s="67"/>
    </row>
    <row r="419">
      <c r="D419" s="67"/>
    </row>
    <row r="420">
      <c r="D420" s="67"/>
    </row>
    <row r="421">
      <c r="D421" s="67"/>
    </row>
    <row r="422">
      <c r="D422" s="67"/>
    </row>
    <row r="423">
      <c r="D423" s="67"/>
    </row>
    <row r="424">
      <c r="D424" s="67"/>
    </row>
    <row r="425">
      <c r="D425" s="67"/>
    </row>
    <row r="426">
      <c r="D426" s="67"/>
    </row>
    <row r="427">
      <c r="D427" s="67"/>
    </row>
    <row r="428">
      <c r="D428" s="67"/>
    </row>
    <row r="429">
      <c r="D429" s="67"/>
    </row>
    <row r="430">
      <c r="D430" s="67"/>
    </row>
    <row r="431">
      <c r="D431" s="67"/>
    </row>
    <row r="432">
      <c r="D432" s="67"/>
    </row>
    <row r="433">
      <c r="D433" s="67"/>
    </row>
    <row r="434">
      <c r="D434" s="67"/>
    </row>
    <row r="435">
      <c r="D435" s="67"/>
    </row>
    <row r="436">
      <c r="D436" s="67"/>
    </row>
    <row r="437">
      <c r="D437" s="67"/>
    </row>
    <row r="438">
      <c r="D438" s="67"/>
    </row>
    <row r="439">
      <c r="D439" s="67"/>
    </row>
    <row r="440">
      <c r="D440" s="67"/>
    </row>
    <row r="441">
      <c r="D441" s="67"/>
    </row>
    <row r="442">
      <c r="D442" s="67"/>
    </row>
    <row r="443">
      <c r="D443" s="67"/>
    </row>
    <row r="444">
      <c r="D444" s="67"/>
    </row>
    <row r="445">
      <c r="D445" s="67"/>
    </row>
    <row r="446">
      <c r="D446" s="67"/>
    </row>
    <row r="447">
      <c r="D447" s="67"/>
    </row>
    <row r="448">
      <c r="D448" s="67"/>
    </row>
    <row r="449">
      <c r="D449" s="67"/>
    </row>
    <row r="450">
      <c r="D450" s="67"/>
    </row>
    <row r="451">
      <c r="D451" s="67"/>
    </row>
    <row r="452">
      <c r="D452" s="67"/>
    </row>
    <row r="453">
      <c r="D453" s="67"/>
    </row>
    <row r="454">
      <c r="D454" s="67"/>
    </row>
    <row r="455">
      <c r="D455" s="67"/>
    </row>
    <row r="456">
      <c r="D456" s="67"/>
    </row>
    <row r="457">
      <c r="D457" s="67"/>
    </row>
    <row r="458">
      <c r="D458" s="67"/>
    </row>
    <row r="459">
      <c r="D459" s="67"/>
    </row>
    <row r="460">
      <c r="D460" s="67"/>
    </row>
    <row r="461">
      <c r="D461" s="67"/>
    </row>
    <row r="462">
      <c r="D462" s="67"/>
    </row>
    <row r="463">
      <c r="D463" s="67"/>
    </row>
    <row r="464">
      <c r="D464" s="67"/>
    </row>
    <row r="465">
      <c r="D465" s="67"/>
    </row>
    <row r="466">
      <c r="D466" s="67"/>
    </row>
    <row r="467">
      <c r="D467" s="67"/>
    </row>
    <row r="468">
      <c r="D468" s="67"/>
    </row>
    <row r="469">
      <c r="D469" s="67"/>
    </row>
    <row r="470">
      <c r="D470" s="67"/>
    </row>
    <row r="471">
      <c r="D471" s="67"/>
    </row>
    <row r="472">
      <c r="D472" s="67"/>
    </row>
    <row r="473">
      <c r="D473" s="67"/>
    </row>
    <row r="474">
      <c r="D474" s="67"/>
    </row>
    <row r="475">
      <c r="D475" s="67"/>
    </row>
    <row r="476">
      <c r="D476" s="67"/>
    </row>
    <row r="477">
      <c r="D477" s="67"/>
    </row>
    <row r="478">
      <c r="D478" s="67"/>
    </row>
    <row r="479">
      <c r="D479" s="67"/>
    </row>
    <row r="480">
      <c r="D480" s="67"/>
    </row>
    <row r="481">
      <c r="D481" s="67"/>
    </row>
    <row r="482">
      <c r="D482" s="67"/>
    </row>
    <row r="483">
      <c r="D483" s="67"/>
    </row>
    <row r="484">
      <c r="D484" s="67"/>
    </row>
    <row r="485">
      <c r="D485" s="67"/>
    </row>
    <row r="486">
      <c r="D486" s="67"/>
    </row>
    <row r="487">
      <c r="D487" s="67"/>
    </row>
    <row r="488">
      <c r="D488" s="67"/>
    </row>
    <row r="489">
      <c r="D489" s="67"/>
    </row>
    <row r="490">
      <c r="D490" s="67"/>
    </row>
    <row r="491">
      <c r="D491" s="67"/>
    </row>
    <row r="492">
      <c r="D492" s="67"/>
    </row>
    <row r="493">
      <c r="D493" s="67"/>
    </row>
    <row r="494">
      <c r="D494" s="67"/>
    </row>
    <row r="495">
      <c r="D495" s="67"/>
    </row>
    <row r="496">
      <c r="D496" s="67"/>
    </row>
    <row r="497">
      <c r="D497" s="67"/>
    </row>
    <row r="498">
      <c r="D498" s="67"/>
    </row>
    <row r="499">
      <c r="D499" s="67"/>
    </row>
    <row r="500">
      <c r="D500" s="67"/>
    </row>
    <row r="501">
      <c r="D501" s="67"/>
    </row>
    <row r="502">
      <c r="D502" s="67"/>
    </row>
    <row r="503">
      <c r="D503" s="67"/>
    </row>
    <row r="504">
      <c r="D504" s="67"/>
    </row>
    <row r="505">
      <c r="D505" s="67"/>
    </row>
    <row r="506">
      <c r="D506" s="67"/>
    </row>
    <row r="507">
      <c r="D507" s="67"/>
    </row>
    <row r="508">
      <c r="D508" s="67"/>
    </row>
    <row r="509">
      <c r="D509" s="67"/>
    </row>
    <row r="510">
      <c r="D510" s="67"/>
    </row>
    <row r="511">
      <c r="D511" s="67"/>
    </row>
    <row r="512">
      <c r="D512" s="67"/>
    </row>
    <row r="513">
      <c r="D513" s="67"/>
    </row>
    <row r="514">
      <c r="D514" s="67"/>
    </row>
    <row r="515">
      <c r="D515" s="67"/>
    </row>
    <row r="516">
      <c r="D516" s="67"/>
    </row>
    <row r="517">
      <c r="D517" s="67"/>
    </row>
    <row r="518">
      <c r="D518" s="67"/>
    </row>
    <row r="519">
      <c r="D519" s="67"/>
    </row>
    <row r="520">
      <c r="D520" s="67"/>
    </row>
    <row r="521">
      <c r="D521" s="67"/>
    </row>
    <row r="522">
      <c r="D522" s="67"/>
    </row>
    <row r="523">
      <c r="D523" s="67"/>
    </row>
    <row r="524">
      <c r="D524" s="67"/>
    </row>
    <row r="525">
      <c r="D525" s="67"/>
    </row>
    <row r="526">
      <c r="D526" s="67"/>
    </row>
    <row r="527">
      <c r="D527" s="67"/>
    </row>
    <row r="528">
      <c r="D528" s="67"/>
    </row>
    <row r="529">
      <c r="D529" s="67"/>
    </row>
    <row r="530">
      <c r="D530" s="67"/>
    </row>
    <row r="531">
      <c r="D531" s="67"/>
    </row>
    <row r="532">
      <c r="D532" s="67"/>
    </row>
    <row r="533">
      <c r="D533" s="67"/>
    </row>
    <row r="534">
      <c r="D534" s="67"/>
    </row>
    <row r="535">
      <c r="D535" s="67"/>
    </row>
    <row r="536">
      <c r="D536" s="67"/>
    </row>
    <row r="537">
      <c r="D537" s="67"/>
    </row>
    <row r="538">
      <c r="D538" s="67"/>
    </row>
    <row r="539">
      <c r="D539" s="67"/>
    </row>
    <row r="540">
      <c r="D540" s="67"/>
    </row>
    <row r="541">
      <c r="D541" s="67"/>
    </row>
    <row r="542">
      <c r="D542" s="67"/>
    </row>
    <row r="543">
      <c r="D543" s="67"/>
    </row>
    <row r="544">
      <c r="D544" s="67"/>
    </row>
    <row r="545">
      <c r="D545" s="67"/>
    </row>
    <row r="546">
      <c r="D546" s="67"/>
    </row>
    <row r="547">
      <c r="D547" s="67"/>
    </row>
    <row r="548">
      <c r="D548" s="67"/>
    </row>
    <row r="549">
      <c r="D549" s="67"/>
    </row>
    <row r="550">
      <c r="D550" s="67"/>
    </row>
    <row r="551">
      <c r="D551" s="67"/>
    </row>
    <row r="552">
      <c r="D552" s="67"/>
    </row>
    <row r="553">
      <c r="D553" s="67"/>
    </row>
    <row r="554">
      <c r="D554" s="67"/>
    </row>
    <row r="555">
      <c r="D555" s="67"/>
    </row>
    <row r="556">
      <c r="D556" s="67"/>
    </row>
    <row r="557">
      <c r="D557" s="67"/>
    </row>
    <row r="558">
      <c r="D558" s="67"/>
    </row>
    <row r="559">
      <c r="D559" s="67"/>
    </row>
    <row r="560">
      <c r="D560" s="67"/>
    </row>
    <row r="561">
      <c r="D561" s="67"/>
    </row>
    <row r="562">
      <c r="D562" s="67"/>
    </row>
    <row r="563">
      <c r="D563" s="67"/>
    </row>
    <row r="564">
      <c r="D564" s="67"/>
    </row>
    <row r="565">
      <c r="D565" s="67"/>
    </row>
    <row r="566">
      <c r="D566" s="67"/>
    </row>
    <row r="567">
      <c r="D567" s="67"/>
    </row>
    <row r="568">
      <c r="D568" s="67"/>
    </row>
    <row r="569">
      <c r="D569" s="67"/>
    </row>
    <row r="570">
      <c r="D570" s="67"/>
    </row>
    <row r="571">
      <c r="D571" s="67"/>
    </row>
    <row r="572">
      <c r="D572" s="67"/>
    </row>
    <row r="573">
      <c r="D573" s="67"/>
    </row>
    <row r="574">
      <c r="D574" s="67"/>
    </row>
    <row r="575">
      <c r="D575" s="67"/>
    </row>
    <row r="576">
      <c r="D576" s="67"/>
    </row>
    <row r="577">
      <c r="D577" s="67"/>
    </row>
    <row r="578">
      <c r="D578" s="67"/>
    </row>
    <row r="579">
      <c r="D579" s="67"/>
    </row>
    <row r="580">
      <c r="D580" s="67"/>
    </row>
    <row r="581">
      <c r="D581" s="67"/>
    </row>
    <row r="582">
      <c r="D582" s="67"/>
    </row>
    <row r="583">
      <c r="D583" s="67"/>
    </row>
    <row r="584">
      <c r="D584" s="67"/>
    </row>
    <row r="585">
      <c r="D585" s="67"/>
    </row>
    <row r="586">
      <c r="D586" s="67"/>
    </row>
    <row r="587">
      <c r="D587" s="67"/>
    </row>
    <row r="588">
      <c r="D588" s="67"/>
    </row>
    <row r="589">
      <c r="D589" s="67"/>
    </row>
    <row r="590">
      <c r="D590" s="67"/>
    </row>
    <row r="591">
      <c r="D591" s="67"/>
    </row>
    <row r="592">
      <c r="D592" s="67"/>
    </row>
    <row r="593">
      <c r="D593" s="67"/>
    </row>
    <row r="594">
      <c r="D594" s="67"/>
    </row>
    <row r="595">
      <c r="D595" s="67"/>
    </row>
    <row r="596">
      <c r="D596" s="67"/>
    </row>
    <row r="597">
      <c r="D597" s="67"/>
    </row>
    <row r="598">
      <c r="D598" s="67"/>
    </row>
    <row r="599">
      <c r="D599" s="67"/>
    </row>
    <row r="600">
      <c r="D600" s="67"/>
    </row>
    <row r="601">
      <c r="D601" s="67"/>
    </row>
    <row r="602">
      <c r="D602" s="67"/>
    </row>
    <row r="603">
      <c r="D603" s="67"/>
    </row>
    <row r="604">
      <c r="D604" s="67"/>
    </row>
    <row r="605">
      <c r="D605" s="67"/>
    </row>
    <row r="606">
      <c r="D606" s="67"/>
    </row>
    <row r="607">
      <c r="D607" s="67"/>
    </row>
    <row r="608">
      <c r="D608" s="67"/>
    </row>
    <row r="609">
      <c r="D609" s="67"/>
    </row>
    <row r="610">
      <c r="D610" s="67"/>
    </row>
    <row r="611">
      <c r="D611" s="67"/>
    </row>
    <row r="612">
      <c r="D612" s="67"/>
    </row>
    <row r="613">
      <c r="D613" s="67"/>
    </row>
    <row r="614">
      <c r="D614" s="67"/>
    </row>
    <row r="615">
      <c r="D615" s="67"/>
    </row>
    <row r="616">
      <c r="D616" s="67"/>
    </row>
    <row r="617">
      <c r="D617" s="67"/>
    </row>
    <row r="618">
      <c r="D618" s="67"/>
    </row>
    <row r="619">
      <c r="D619" s="67"/>
    </row>
    <row r="620">
      <c r="D620" s="67"/>
    </row>
    <row r="621">
      <c r="D621" s="67"/>
    </row>
    <row r="622">
      <c r="D622" s="67"/>
    </row>
    <row r="623">
      <c r="D623" s="67"/>
    </row>
    <row r="624">
      <c r="D624" s="67"/>
    </row>
    <row r="625">
      <c r="D625" s="67"/>
    </row>
    <row r="626">
      <c r="D626" s="67"/>
    </row>
    <row r="627">
      <c r="D627" s="67"/>
    </row>
    <row r="628">
      <c r="D628" s="67"/>
    </row>
    <row r="629">
      <c r="D629" s="67"/>
    </row>
    <row r="630">
      <c r="D630" s="67"/>
    </row>
    <row r="631">
      <c r="D631" s="67"/>
    </row>
    <row r="632">
      <c r="D632" s="67"/>
    </row>
    <row r="633">
      <c r="D633" s="67"/>
    </row>
    <row r="634">
      <c r="D634" s="67"/>
    </row>
    <row r="635">
      <c r="D635" s="67"/>
    </row>
    <row r="636">
      <c r="D636" s="67"/>
    </row>
    <row r="637">
      <c r="D637" s="67"/>
    </row>
    <row r="638">
      <c r="D638" s="67"/>
    </row>
    <row r="639">
      <c r="D639" s="67"/>
    </row>
    <row r="640">
      <c r="D640" s="67"/>
    </row>
    <row r="641">
      <c r="D641" s="67"/>
    </row>
    <row r="642">
      <c r="D642" s="67"/>
    </row>
    <row r="643">
      <c r="D643" s="67"/>
    </row>
    <row r="644">
      <c r="D644" s="67"/>
    </row>
    <row r="645">
      <c r="D645" s="67"/>
    </row>
    <row r="646">
      <c r="D646" s="67"/>
    </row>
    <row r="647">
      <c r="D647" s="67"/>
    </row>
    <row r="648">
      <c r="D648" s="67"/>
    </row>
    <row r="649">
      <c r="D649" s="67"/>
    </row>
    <row r="650">
      <c r="D650" s="67"/>
    </row>
    <row r="651">
      <c r="D651" s="67"/>
    </row>
    <row r="652">
      <c r="D652" s="67"/>
    </row>
    <row r="653">
      <c r="D653" s="67"/>
    </row>
    <row r="654">
      <c r="D654" s="67"/>
    </row>
    <row r="655">
      <c r="D655" s="67"/>
    </row>
    <row r="656">
      <c r="D656" s="67"/>
    </row>
    <row r="657">
      <c r="D657" s="67"/>
    </row>
    <row r="658">
      <c r="D658" s="67"/>
    </row>
    <row r="659">
      <c r="D659" s="67"/>
    </row>
    <row r="660">
      <c r="D660" s="67"/>
    </row>
    <row r="661">
      <c r="D661" s="67"/>
    </row>
    <row r="662">
      <c r="D662" s="67"/>
    </row>
    <row r="663">
      <c r="D663" s="67"/>
    </row>
    <row r="664">
      <c r="D664" s="67"/>
    </row>
    <row r="665">
      <c r="D665" s="67"/>
    </row>
    <row r="666">
      <c r="D666" s="67"/>
    </row>
    <row r="667">
      <c r="D667" s="67"/>
    </row>
    <row r="668">
      <c r="D668" s="67"/>
    </row>
    <row r="669">
      <c r="D669" s="67"/>
    </row>
    <row r="670">
      <c r="D670" s="67"/>
    </row>
    <row r="671">
      <c r="D671" s="67"/>
    </row>
    <row r="672">
      <c r="D672" s="67"/>
    </row>
    <row r="673">
      <c r="D673" s="67"/>
    </row>
    <row r="674">
      <c r="D674" s="67"/>
    </row>
    <row r="675">
      <c r="D675" s="67"/>
    </row>
    <row r="676">
      <c r="D676" s="67"/>
    </row>
    <row r="677">
      <c r="D677" s="67"/>
    </row>
    <row r="678">
      <c r="D678" s="67"/>
    </row>
    <row r="679">
      <c r="D679" s="67"/>
    </row>
    <row r="680">
      <c r="D680" s="67"/>
    </row>
    <row r="681">
      <c r="D681" s="67"/>
    </row>
    <row r="682">
      <c r="D682" s="67"/>
    </row>
    <row r="683">
      <c r="D683" s="67"/>
    </row>
    <row r="684">
      <c r="D684" s="67"/>
    </row>
    <row r="685">
      <c r="D685" s="67"/>
    </row>
    <row r="686">
      <c r="D686" s="67"/>
    </row>
    <row r="687">
      <c r="D687" s="67"/>
    </row>
    <row r="688">
      <c r="D688" s="67"/>
    </row>
    <row r="689">
      <c r="D689" s="67"/>
    </row>
    <row r="690">
      <c r="D690" s="67"/>
    </row>
    <row r="691">
      <c r="D691" s="67"/>
    </row>
    <row r="692">
      <c r="D692" s="67"/>
    </row>
    <row r="693">
      <c r="D693" s="67"/>
    </row>
    <row r="694">
      <c r="D694" s="67"/>
    </row>
    <row r="695">
      <c r="D695" s="67"/>
    </row>
    <row r="696">
      <c r="D696" s="67"/>
    </row>
    <row r="697">
      <c r="D697" s="67"/>
    </row>
    <row r="698">
      <c r="D698" s="67"/>
    </row>
    <row r="699">
      <c r="D699" s="67"/>
    </row>
    <row r="700">
      <c r="D700" s="67"/>
    </row>
    <row r="701">
      <c r="D701" s="67"/>
    </row>
    <row r="702">
      <c r="D702" s="67"/>
    </row>
    <row r="703">
      <c r="D703" s="67"/>
    </row>
    <row r="704">
      <c r="D704" s="67"/>
    </row>
    <row r="705">
      <c r="D705" s="67"/>
    </row>
    <row r="706">
      <c r="D706" s="67"/>
    </row>
    <row r="707">
      <c r="D707" s="67"/>
    </row>
    <row r="708">
      <c r="D708" s="67"/>
    </row>
    <row r="709">
      <c r="D709" s="67"/>
    </row>
    <row r="710">
      <c r="D710" s="67"/>
    </row>
    <row r="711">
      <c r="D711" s="67"/>
    </row>
    <row r="712">
      <c r="D712" s="67"/>
    </row>
    <row r="713">
      <c r="D713" s="67"/>
    </row>
    <row r="714">
      <c r="D714" s="67"/>
    </row>
    <row r="715">
      <c r="D715" s="67"/>
    </row>
    <row r="716">
      <c r="D716" s="67"/>
    </row>
    <row r="717">
      <c r="D717" s="67"/>
    </row>
    <row r="718">
      <c r="D718" s="67"/>
    </row>
    <row r="719">
      <c r="D719" s="67"/>
    </row>
    <row r="720">
      <c r="D720" s="67"/>
    </row>
    <row r="721">
      <c r="D721" s="67"/>
    </row>
    <row r="722">
      <c r="D722" s="67"/>
    </row>
    <row r="723">
      <c r="D723" s="67"/>
    </row>
    <row r="724">
      <c r="D724" s="67"/>
    </row>
    <row r="725">
      <c r="D725" s="67"/>
    </row>
    <row r="726">
      <c r="D726" s="67"/>
    </row>
    <row r="727">
      <c r="D727" s="67"/>
    </row>
    <row r="728">
      <c r="D728" s="67"/>
    </row>
    <row r="729">
      <c r="D729" s="67"/>
    </row>
    <row r="730">
      <c r="D730" s="67"/>
    </row>
    <row r="731">
      <c r="D731" s="67"/>
    </row>
    <row r="732">
      <c r="D732" s="67"/>
    </row>
    <row r="733">
      <c r="D733" s="67"/>
    </row>
    <row r="734">
      <c r="D734" s="67"/>
    </row>
    <row r="735">
      <c r="D735" s="67"/>
    </row>
    <row r="736">
      <c r="D736" s="67"/>
    </row>
    <row r="737">
      <c r="D737" s="67"/>
    </row>
    <row r="738">
      <c r="D738" s="67"/>
    </row>
    <row r="739">
      <c r="D739" s="67"/>
    </row>
    <row r="740">
      <c r="D740" s="67"/>
    </row>
    <row r="741">
      <c r="D741" s="67"/>
    </row>
    <row r="742">
      <c r="D742" s="67"/>
    </row>
    <row r="743">
      <c r="D743" s="67"/>
    </row>
    <row r="744">
      <c r="D744" s="67"/>
    </row>
    <row r="745">
      <c r="D745" s="67"/>
    </row>
    <row r="746">
      <c r="D746" s="67"/>
    </row>
    <row r="747">
      <c r="D747" s="67"/>
    </row>
    <row r="748">
      <c r="D748" s="67"/>
    </row>
    <row r="749">
      <c r="D749" s="67"/>
    </row>
    <row r="750">
      <c r="D750" s="67"/>
    </row>
    <row r="751">
      <c r="D751" s="67"/>
    </row>
    <row r="752">
      <c r="D752" s="67"/>
    </row>
    <row r="753">
      <c r="D753" s="67"/>
    </row>
    <row r="754">
      <c r="D754" s="67"/>
    </row>
    <row r="755">
      <c r="D755" s="67"/>
    </row>
    <row r="756">
      <c r="D756" s="67"/>
    </row>
    <row r="757">
      <c r="D757" s="67"/>
    </row>
    <row r="758">
      <c r="D758" s="67"/>
    </row>
    <row r="759">
      <c r="D759" s="67"/>
    </row>
    <row r="760">
      <c r="D760" s="67"/>
    </row>
    <row r="761">
      <c r="D761" s="67"/>
    </row>
    <row r="762">
      <c r="D762" s="67"/>
    </row>
    <row r="763">
      <c r="D763" s="67"/>
    </row>
    <row r="764">
      <c r="D764" s="67"/>
    </row>
    <row r="765">
      <c r="D765" s="67"/>
    </row>
    <row r="766">
      <c r="D766" s="67"/>
    </row>
    <row r="767">
      <c r="D767" s="67"/>
    </row>
    <row r="768">
      <c r="D768" s="67"/>
    </row>
    <row r="769">
      <c r="D769" s="67"/>
    </row>
    <row r="770">
      <c r="D770" s="67"/>
    </row>
    <row r="771">
      <c r="D771" s="67"/>
    </row>
    <row r="772">
      <c r="D772" s="67"/>
    </row>
    <row r="773">
      <c r="D773" s="67"/>
    </row>
    <row r="774">
      <c r="D774" s="67"/>
    </row>
    <row r="775">
      <c r="D775" s="67"/>
    </row>
    <row r="776">
      <c r="D776" s="67"/>
    </row>
    <row r="777">
      <c r="D777" s="67"/>
    </row>
    <row r="778">
      <c r="D778" s="67"/>
    </row>
    <row r="779">
      <c r="D779" s="67"/>
    </row>
    <row r="780">
      <c r="D780" s="67"/>
    </row>
    <row r="781">
      <c r="D781" s="67"/>
    </row>
    <row r="782">
      <c r="D782" s="67"/>
    </row>
    <row r="783">
      <c r="D783" s="67"/>
    </row>
    <row r="784">
      <c r="D784" s="67"/>
    </row>
    <row r="785">
      <c r="D785" s="67"/>
    </row>
    <row r="786">
      <c r="D786" s="67"/>
    </row>
    <row r="787">
      <c r="D787" s="67"/>
    </row>
    <row r="788">
      <c r="D788" s="67"/>
    </row>
    <row r="789">
      <c r="D789" s="67"/>
    </row>
    <row r="790">
      <c r="D790" s="67"/>
    </row>
    <row r="791">
      <c r="D791" s="67"/>
    </row>
    <row r="792">
      <c r="D792" s="67"/>
    </row>
    <row r="793">
      <c r="D793" s="67"/>
    </row>
    <row r="794">
      <c r="D794" s="67"/>
    </row>
    <row r="795">
      <c r="D795" s="67"/>
    </row>
    <row r="796">
      <c r="D796" s="67"/>
    </row>
    <row r="797">
      <c r="D797" s="67"/>
    </row>
    <row r="798">
      <c r="D798" s="67"/>
    </row>
    <row r="799">
      <c r="D799" s="67"/>
    </row>
    <row r="800">
      <c r="D800" s="67"/>
    </row>
    <row r="801">
      <c r="D801" s="67"/>
    </row>
    <row r="802">
      <c r="D802" s="67"/>
    </row>
    <row r="803">
      <c r="D803" s="67"/>
    </row>
    <row r="804">
      <c r="D804" s="67"/>
    </row>
    <row r="805">
      <c r="D805" s="67"/>
    </row>
    <row r="806">
      <c r="D806" s="67"/>
    </row>
    <row r="807">
      <c r="D807" s="67"/>
    </row>
    <row r="808">
      <c r="D808" s="67"/>
    </row>
    <row r="809">
      <c r="D809" s="67"/>
    </row>
    <row r="810">
      <c r="D810" s="67"/>
    </row>
    <row r="811">
      <c r="D811" s="67"/>
    </row>
    <row r="812">
      <c r="D812" s="67"/>
    </row>
    <row r="813">
      <c r="D813" s="67"/>
    </row>
    <row r="814">
      <c r="D814" s="67"/>
    </row>
    <row r="815">
      <c r="D815" s="67"/>
    </row>
    <row r="816">
      <c r="D816" s="67"/>
    </row>
    <row r="817">
      <c r="D817" s="67"/>
    </row>
    <row r="818">
      <c r="D818" s="67"/>
    </row>
    <row r="819">
      <c r="D819" s="67"/>
    </row>
    <row r="820">
      <c r="D820" s="67"/>
    </row>
    <row r="821">
      <c r="D821" s="67"/>
    </row>
    <row r="822">
      <c r="D822" s="67"/>
    </row>
    <row r="823">
      <c r="D823" s="67"/>
    </row>
    <row r="824">
      <c r="D824" s="67"/>
    </row>
    <row r="825">
      <c r="D825" s="67"/>
    </row>
    <row r="826">
      <c r="D826" s="67"/>
    </row>
    <row r="827">
      <c r="D827" s="67"/>
    </row>
    <row r="828">
      <c r="D828" s="67"/>
    </row>
    <row r="829">
      <c r="D829" s="67"/>
    </row>
    <row r="830">
      <c r="D830" s="67"/>
    </row>
    <row r="831">
      <c r="D831" s="67"/>
    </row>
    <row r="832">
      <c r="D832" s="67"/>
    </row>
    <row r="833">
      <c r="D833" s="67"/>
    </row>
    <row r="834">
      <c r="D834" s="67"/>
    </row>
    <row r="835">
      <c r="D835" s="67"/>
    </row>
    <row r="836">
      <c r="D836" s="67"/>
    </row>
    <row r="837">
      <c r="D837" s="67"/>
    </row>
    <row r="838">
      <c r="D838" s="67"/>
    </row>
    <row r="839">
      <c r="D839" s="67"/>
    </row>
    <row r="840">
      <c r="D840" s="67"/>
    </row>
    <row r="841">
      <c r="D841" s="67"/>
    </row>
    <row r="842">
      <c r="D842" s="67"/>
    </row>
    <row r="843">
      <c r="D843" s="67"/>
    </row>
    <row r="844">
      <c r="D844" s="67"/>
    </row>
    <row r="845">
      <c r="D845" s="67"/>
    </row>
    <row r="846">
      <c r="D846" s="67"/>
    </row>
    <row r="847">
      <c r="D847" s="67"/>
    </row>
    <row r="848">
      <c r="D848" s="67"/>
    </row>
    <row r="849">
      <c r="D849" s="67"/>
    </row>
    <row r="850">
      <c r="D850" s="67"/>
    </row>
    <row r="851">
      <c r="D851" s="67"/>
    </row>
    <row r="852">
      <c r="D852" s="67"/>
    </row>
    <row r="853">
      <c r="D853" s="67"/>
    </row>
    <row r="854">
      <c r="D854" s="67"/>
    </row>
    <row r="855">
      <c r="D855" s="67"/>
    </row>
    <row r="856">
      <c r="D856" s="67"/>
    </row>
    <row r="857">
      <c r="D857" s="67"/>
    </row>
    <row r="858">
      <c r="D858" s="67"/>
    </row>
    <row r="859">
      <c r="D859" s="67"/>
    </row>
    <row r="860">
      <c r="D860" s="67"/>
    </row>
    <row r="861">
      <c r="D861" s="67"/>
    </row>
    <row r="862">
      <c r="D862" s="67"/>
    </row>
    <row r="863">
      <c r="D863" s="67"/>
    </row>
    <row r="864">
      <c r="D864" s="67"/>
    </row>
    <row r="865">
      <c r="D865" s="67"/>
    </row>
    <row r="866">
      <c r="D866" s="67"/>
    </row>
    <row r="867">
      <c r="D867" s="67"/>
    </row>
    <row r="868">
      <c r="D868" s="67"/>
    </row>
    <row r="869">
      <c r="D869" s="67"/>
    </row>
    <row r="870">
      <c r="D870" s="67"/>
    </row>
    <row r="871">
      <c r="D871" s="67"/>
    </row>
    <row r="872">
      <c r="D872" s="67"/>
    </row>
    <row r="873">
      <c r="D873" s="67"/>
    </row>
    <row r="874">
      <c r="D874" s="67"/>
    </row>
    <row r="875">
      <c r="D875" s="67"/>
    </row>
    <row r="876">
      <c r="D876" s="67"/>
    </row>
    <row r="877">
      <c r="D877" s="67"/>
    </row>
    <row r="878">
      <c r="D878" s="67"/>
    </row>
    <row r="879">
      <c r="D879" s="67"/>
    </row>
    <row r="880">
      <c r="D880" s="67"/>
    </row>
    <row r="881">
      <c r="D881" s="67"/>
    </row>
    <row r="882">
      <c r="D882" s="67"/>
    </row>
    <row r="883">
      <c r="D883" s="67"/>
    </row>
    <row r="884">
      <c r="D884" s="67"/>
    </row>
    <row r="885">
      <c r="D885" s="67"/>
    </row>
    <row r="886">
      <c r="D886" s="67"/>
    </row>
    <row r="887">
      <c r="D887" s="67"/>
    </row>
    <row r="888">
      <c r="D888" s="67"/>
    </row>
    <row r="889">
      <c r="D889" s="67"/>
    </row>
    <row r="890">
      <c r="D890" s="67"/>
    </row>
    <row r="891">
      <c r="D891" s="67"/>
    </row>
    <row r="892">
      <c r="D892" s="67"/>
    </row>
    <row r="893">
      <c r="D893" s="67"/>
    </row>
    <row r="894">
      <c r="D894" s="67"/>
    </row>
    <row r="895">
      <c r="D895" s="67"/>
    </row>
    <row r="896">
      <c r="D896" s="67"/>
    </row>
    <row r="897">
      <c r="D897" s="67"/>
    </row>
    <row r="898">
      <c r="D898" s="67"/>
    </row>
    <row r="899">
      <c r="D899" s="67"/>
    </row>
    <row r="900">
      <c r="D900" s="67"/>
    </row>
    <row r="901">
      <c r="D901" s="67"/>
    </row>
    <row r="902">
      <c r="D902" s="67"/>
    </row>
    <row r="903">
      <c r="D903" s="67"/>
    </row>
    <row r="904">
      <c r="D904" s="67"/>
    </row>
    <row r="905">
      <c r="D905" s="67"/>
    </row>
    <row r="906">
      <c r="D906" s="67"/>
    </row>
    <row r="907">
      <c r="D907" s="67"/>
    </row>
    <row r="908">
      <c r="D908" s="67"/>
    </row>
    <row r="909">
      <c r="D909" s="67"/>
    </row>
    <row r="910">
      <c r="D910" s="67"/>
    </row>
    <row r="911">
      <c r="D911" s="67"/>
    </row>
    <row r="912">
      <c r="D912" s="67"/>
    </row>
    <row r="913">
      <c r="D913" s="67"/>
    </row>
    <row r="914">
      <c r="D914" s="67"/>
    </row>
    <row r="915">
      <c r="D915" s="67"/>
    </row>
    <row r="916">
      <c r="D916" s="67"/>
    </row>
    <row r="917">
      <c r="D917" s="67"/>
    </row>
    <row r="918">
      <c r="D918" s="67"/>
    </row>
    <row r="919">
      <c r="D919" s="67"/>
    </row>
    <row r="920">
      <c r="D920" s="67"/>
    </row>
    <row r="921">
      <c r="D921" s="67"/>
    </row>
    <row r="922">
      <c r="D922" s="67"/>
    </row>
    <row r="923">
      <c r="D923" s="67"/>
    </row>
    <row r="924">
      <c r="D924" s="67"/>
    </row>
    <row r="925">
      <c r="D925" s="67"/>
    </row>
    <row r="926">
      <c r="D926" s="67"/>
    </row>
    <row r="927">
      <c r="D927" s="67"/>
    </row>
    <row r="928">
      <c r="D928" s="67"/>
    </row>
    <row r="929">
      <c r="D929" s="67"/>
    </row>
    <row r="930">
      <c r="D930" s="67"/>
    </row>
    <row r="931">
      <c r="D931" s="67"/>
    </row>
    <row r="932">
      <c r="D932" s="67"/>
    </row>
    <row r="933">
      <c r="D933" s="67"/>
    </row>
    <row r="934">
      <c r="D934" s="67"/>
    </row>
    <row r="935">
      <c r="D935" s="67"/>
    </row>
    <row r="936">
      <c r="D936" s="67"/>
    </row>
    <row r="937">
      <c r="D937" s="67"/>
    </row>
    <row r="938">
      <c r="D938" s="67"/>
    </row>
    <row r="939">
      <c r="D939" s="67"/>
    </row>
    <row r="940">
      <c r="D940" s="67"/>
    </row>
    <row r="941">
      <c r="D941" s="67"/>
    </row>
    <row r="942">
      <c r="D942" s="67"/>
    </row>
    <row r="943">
      <c r="D943" s="67"/>
    </row>
    <row r="944">
      <c r="D944" s="67"/>
    </row>
    <row r="945">
      <c r="D945" s="67"/>
    </row>
    <row r="946">
      <c r="D946" s="67"/>
    </row>
    <row r="947">
      <c r="D947" s="67"/>
    </row>
    <row r="948">
      <c r="D948" s="67"/>
    </row>
    <row r="949">
      <c r="D949" s="67"/>
    </row>
    <row r="950">
      <c r="D950" s="67"/>
    </row>
    <row r="951">
      <c r="D951" s="67"/>
    </row>
    <row r="952">
      <c r="D952" s="67"/>
    </row>
    <row r="953">
      <c r="D953" s="67"/>
    </row>
    <row r="954">
      <c r="D954" s="67"/>
    </row>
    <row r="955">
      <c r="D955" s="67"/>
    </row>
    <row r="956">
      <c r="D956" s="67"/>
    </row>
    <row r="957">
      <c r="D957" s="67"/>
    </row>
    <row r="958">
      <c r="D958" s="67"/>
    </row>
    <row r="959">
      <c r="D959" s="67"/>
    </row>
    <row r="960">
      <c r="D960" s="67"/>
    </row>
    <row r="961">
      <c r="D961" s="67"/>
    </row>
    <row r="962">
      <c r="D962" s="67"/>
    </row>
    <row r="963">
      <c r="D963" s="67"/>
    </row>
    <row r="964">
      <c r="D964" s="67"/>
    </row>
    <row r="965">
      <c r="D965" s="67"/>
    </row>
    <row r="966">
      <c r="D966" s="67"/>
    </row>
    <row r="967">
      <c r="D967" s="67"/>
    </row>
    <row r="968">
      <c r="D968" s="67"/>
    </row>
    <row r="969">
      <c r="D969" s="67"/>
    </row>
    <row r="970">
      <c r="D970" s="67"/>
    </row>
    <row r="971">
      <c r="D971" s="67"/>
    </row>
    <row r="972">
      <c r="D972" s="67"/>
    </row>
    <row r="973">
      <c r="D973" s="67"/>
    </row>
    <row r="974">
      <c r="D974" s="67"/>
    </row>
    <row r="975">
      <c r="D975" s="67"/>
    </row>
    <row r="976">
      <c r="D976" s="67"/>
    </row>
    <row r="977">
      <c r="D977" s="67"/>
    </row>
    <row r="978">
      <c r="D978" s="67"/>
    </row>
    <row r="979">
      <c r="D979" s="67"/>
    </row>
    <row r="980">
      <c r="D980" s="67"/>
    </row>
    <row r="981">
      <c r="D981" s="67"/>
    </row>
    <row r="982">
      <c r="D982" s="67"/>
    </row>
    <row r="983">
      <c r="D983" s="67"/>
    </row>
    <row r="984">
      <c r="D984" s="67"/>
    </row>
    <row r="985">
      <c r="D985" s="67"/>
    </row>
    <row r="986">
      <c r="D986" s="67"/>
    </row>
    <row r="987">
      <c r="D987" s="67"/>
    </row>
    <row r="988">
      <c r="D988" s="67"/>
    </row>
    <row r="989">
      <c r="D989" s="67"/>
    </row>
    <row r="990">
      <c r="D990" s="67"/>
    </row>
    <row r="991">
      <c r="D991" s="67"/>
    </row>
    <row r="992">
      <c r="D992" s="67"/>
    </row>
    <row r="993">
      <c r="D993" s="67"/>
    </row>
    <row r="994">
      <c r="D994" s="67"/>
    </row>
    <row r="995">
      <c r="D995" s="67"/>
    </row>
    <row r="996">
      <c r="D996" s="67"/>
    </row>
    <row r="997">
      <c r="D997" s="67"/>
    </row>
    <row r="998">
      <c r="D998" s="67"/>
    </row>
    <row r="999">
      <c r="D999" s="67"/>
    </row>
    <row r="1000">
      <c r="D1000" s="67"/>
    </row>
    <row r="1001">
      <c r="D1001" s="67"/>
    </row>
    <row r="1002">
      <c r="D1002" s="67"/>
    </row>
    <row r="1003">
      <c r="D1003" s="67"/>
    </row>
    <row r="1004">
      <c r="D1004" s="67"/>
    </row>
    <row r="1005">
      <c r="D1005" s="67"/>
    </row>
    <row r="1006">
      <c r="D1006" s="67"/>
    </row>
    <row r="1007">
      <c r="D1007" s="67"/>
    </row>
    <row r="1008">
      <c r="D1008" s="67"/>
    </row>
    <row r="1009">
      <c r="D1009" s="67"/>
    </row>
    <row r="1010">
      <c r="D1010" s="67"/>
    </row>
    <row r="1011">
      <c r="D1011" s="67"/>
    </row>
    <row r="1012">
      <c r="D1012" s="67"/>
    </row>
  </sheetData>
  <mergeCells count="9">
    <mergeCell ref="C44:C45"/>
    <mergeCell ref="C46:C47"/>
    <mergeCell ref="C6:C8"/>
    <mergeCell ref="D6:D8"/>
    <mergeCell ref="C13:C15"/>
    <mergeCell ref="D13:D15"/>
    <mergeCell ref="D19:D20"/>
    <mergeCell ref="D33:D34"/>
    <mergeCell ref="I36:I38"/>
  </mergeCell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9.38"/>
    <col customWidth="1" min="2" max="2" width="2.75"/>
    <col customWidth="1" min="3" max="3" width="25.75"/>
    <col customWidth="1" min="4" max="4" width="65.13"/>
    <col customWidth="1" min="5" max="5" width="18.63"/>
    <col customWidth="1" min="6" max="6" width="12.63"/>
    <col customWidth="1" min="7" max="7" width="23.25"/>
    <col customWidth="1" min="8" max="8" width="4.5"/>
  </cols>
  <sheetData>
    <row r="1">
      <c r="C1" s="9"/>
      <c r="D1" s="5"/>
      <c r="E1" s="5"/>
    </row>
    <row r="2">
      <c r="C2" s="9" t="s">
        <v>121</v>
      </c>
      <c r="D2" s="5" t="s">
        <v>82</v>
      </c>
      <c r="E2" s="5">
        <v>3.0</v>
      </c>
    </row>
    <row r="3">
      <c r="C3" s="6" t="s">
        <v>10</v>
      </c>
      <c r="D3" s="5" t="s">
        <v>79</v>
      </c>
      <c r="E3" s="5">
        <v>5.0</v>
      </c>
    </row>
    <row r="4">
      <c r="C4" s="7" t="s">
        <v>13</v>
      </c>
      <c r="D4" s="5" t="s">
        <v>80</v>
      </c>
      <c r="E4" s="5">
        <v>8.0</v>
      </c>
    </row>
    <row r="5">
      <c r="C5" s="15" t="s">
        <v>34</v>
      </c>
      <c r="D5" s="5" t="s">
        <v>83</v>
      </c>
      <c r="E5" s="5">
        <v>8.0</v>
      </c>
    </row>
    <row r="6">
      <c r="C6" s="8" t="s">
        <v>16</v>
      </c>
      <c r="D6" s="5" t="s">
        <v>81</v>
      </c>
      <c r="E6" s="5">
        <v>15.0</v>
      </c>
    </row>
    <row r="7">
      <c r="E7" s="18">
        <f>SUM(E2:E6)</f>
        <v>39</v>
      </c>
    </row>
    <row r="8">
      <c r="B8" s="5">
        <v>2.0</v>
      </c>
      <c r="C8" s="5" t="s">
        <v>8</v>
      </c>
      <c r="D8" s="1" t="s">
        <v>12</v>
      </c>
      <c r="E8" s="7" t="s">
        <v>13</v>
      </c>
      <c r="G8" s="5">
        <v>4.0</v>
      </c>
      <c r="I8" s="5" t="s">
        <v>14</v>
      </c>
    </row>
    <row r="9">
      <c r="B9" s="5">
        <v>5.0</v>
      </c>
      <c r="C9" s="5" t="s">
        <v>8</v>
      </c>
      <c r="D9" s="1" t="s">
        <v>19</v>
      </c>
      <c r="E9" s="7" t="s">
        <v>13</v>
      </c>
      <c r="G9" s="5">
        <v>4.0</v>
      </c>
    </row>
    <row r="10">
      <c r="B10" s="5">
        <v>8.0</v>
      </c>
      <c r="C10" s="5" t="s">
        <v>8</v>
      </c>
      <c r="D10" s="12" t="s">
        <v>22</v>
      </c>
      <c r="E10" s="7" t="s">
        <v>13</v>
      </c>
      <c r="G10" s="11">
        <v>4.0</v>
      </c>
    </row>
    <row r="11">
      <c r="B11" s="5">
        <v>20.0</v>
      </c>
      <c r="C11" s="5" t="s">
        <v>8</v>
      </c>
      <c r="D11" s="1" t="s">
        <v>40</v>
      </c>
      <c r="E11" s="7" t="s">
        <v>13</v>
      </c>
      <c r="I11" s="5" t="s">
        <v>41</v>
      </c>
    </row>
    <row r="12">
      <c r="B12" s="5">
        <v>25.0</v>
      </c>
      <c r="C12" s="5" t="s">
        <v>8</v>
      </c>
      <c r="D12" s="1" t="s">
        <v>47</v>
      </c>
      <c r="E12" s="7" t="s">
        <v>13</v>
      </c>
      <c r="G12" s="5"/>
    </row>
    <row r="13">
      <c r="B13" s="5">
        <v>35.0</v>
      </c>
      <c r="C13" s="5" t="s">
        <v>8</v>
      </c>
      <c r="D13" s="5" t="s">
        <v>66</v>
      </c>
      <c r="E13" s="7" t="s">
        <v>13</v>
      </c>
      <c r="F13" s="8" t="s">
        <v>16</v>
      </c>
      <c r="G13" s="5">
        <v>3.0</v>
      </c>
      <c r="I13" s="5" t="s">
        <v>67</v>
      </c>
    </row>
    <row r="14">
      <c r="B14" s="5">
        <v>36.0</v>
      </c>
      <c r="C14" s="5" t="s">
        <v>8</v>
      </c>
      <c r="D14" s="5" t="s">
        <v>68</v>
      </c>
      <c r="E14" s="7" t="s">
        <v>13</v>
      </c>
      <c r="G14" s="5">
        <v>5.0</v>
      </c>
    </row>
    <row r="15">
      <c r="B15" s="5">
        <v>38.0</v>
      </c>
      <c r="C15" s="5" t="s">
        <v>8</v>
      </c>
      <c r="D15" s="5" t="s">
        <v>70</v>
      </c>
      <c r="E15" s="7" t="s">
        <v>13</v>
      </c>
      <c r="G15" s="5">
        <v>3.0</v>
      </c>
    </row>
    <row r="16">
      <c r="B16" s="5">
        <v>4.0</v>
      </c>
      <c r="C16" s="5" t="s">
        <v>8</v>
      </c>
      <c r="D16" s="1" t="s">
        <v>17</v>
      </c>
      <c r="E16" s="9" t="s">
        <v>121</v>
      </c>
      <c r="G16" s="5">
        <v>4.0</v>
      </c>
    </row>
    <row r="17">
      <c r="B17" s="5">
        <v>11.0</v>
      </c>
      <c r="C17" s="5" t="s">
        <v>8</v>
      </c>
      <c r="D17" s="1" t="s">
        <v>27</v>
      </c>
      <c r="E17" s="9" t="s">
        <v>121</v>
      </c>
      <c r="G17" s="5">
        <v>3.0</v>
      </c>
    </row>
    <row r="18">
      <c r="B18" s="5">
        <v>27.0</v>
      </c>
      <c r="C18" s="5" t="s">
        <v>8</v>
      </c>
      <c r="D18" s="5" t="s">
        <v>50</v>
      </c>
      <c r="E18" s="9" t="s">
        <v>121</v>
      </c>
      <c r="G18" s="5">
        <v>4.0</v>
      </c>
      <c r="I18" s="5" t="s">
        <v>51</v>
      </c>
    </row>
    <row r="19">
      <c r="B19" s="5">
        <v>3.0</v>
      </c>
      <c r="C19" s="5" t="s">
        <v>8</v>
      </c>
      <c r="D19" s="1" t="s">
        <v>15</v>
      </c>
      <c r="E19" s="8" t="s">
        <v>16</v>
      </c>
      <c r="G19" s="5">
        <v>4.0</v>
      </c>
    </row>
    <row r="20">
      <c r="B20" s="5">
        <v>7.0</v>
      </c>
      <c r="C20" s="5" t="s">
        <v>8</v>
      </c>
      <c r="D20" s="10" t="s">
        <v>21</v>
      </c>
      <c r="E20" s="8" t="s">
        <v>16</v>
      </c>
      <c r="G20" s="11">
        <v>3.0</v>
      </c>
    </row>
    <row r="21">
      <c r="B21" s="5">
        <v>10.0</v>
      </c>
      <c r="C21" s="5" t="s">
        <v>8</v>
      </c>
      <c r="D21" s="13" t="s">
        <v>24</v>
      </c>
      <c r="E21" s="8" t="s">
        <v>16</v>
      </c>
      <c r="G21" s="14">
        <v>2.0</v>
      </c>
      <c r="H21" s="5" t="s">
        <v>25</v>
      </c>
    </row>
    <row r="22">
      <c r="B22" s="5">
        <v>12.0</v>
      </c>
      <c r="C22" s="5" t="s">
        <v>8</v>
      </c>
      <c r="D22" s="5" t="s">
        <v>28</v>
      </c>
      <c r="E22" s="8" t="s">
        <v>16</v>
      </c>
      <c r="G22" s="5">
        <v>3.0</v>
      </c>
      <c r="H22" s="1" t="s">
        <v>29</v>
      </c>
    </row>
    <row r="23">
      <c r="B23" s="5">
        <v>18.0</v>
      </c>
      <c r="C23" s="5" t="s">
        <v>8</v>
      </c>
      <c r="D23" s="12" t="s">
        <v>38</v>
      </c>
      <c r="E23" s="8" t="s">
        <v>16</v>
      </c>
      <c r="G23" s="11"/>
    </row>
    <row r="24">
      <c r="B24" s="5">
        <v>19.0</v>
      </c>
      <c r="C24" s="5" t="s">
        <v>8</v>
      </c>
      <c r="D24" s="12" t="s">
        <v>39</v>
      </c>
      <c r="E24" s="8" t="s">
        <v>16</v>
      </c>
      <c r="G24" s="11"/>
    </row>
    <row r="25">
      <c r="B25" s="5">
        <v>21.0</v>
      </c>
      <c r="C25" s="5" t="s">
        <v>8</v>
      </c>
      <c r="D25" s="1" t="s">
        <v>43</v>
      </c>
      <c r="E25" s="8" t="s">
        <v>16</v>
      </c>
      <c r="G25" s="5"/>
    </row>
    <row r="26">
      <c r="B26" s="5">
        <v>23.0</v>
      </c>
      <c r="C26" s="5" t="s">
        <v>8</v>
      </c>
      <c r="D26" s="1" t="s">
        <v>45</v>
      </c>
      <c r="E26" s="8" t="s">
        <v>16</v>
      </c>
      <c r="G26" s="5"/>
    </row>
    <row r="27">
      <c r="B27" s="5">
        <v>24.0</v>
      </c>
      <c r="C27" s="5" t="s">
        <v>8</v>
      </c>
      <c r="D27" s="1" t="s">
        <v>46</v>
      </c>
      <c r="E27" s="8" t="s">
        <v>16</v>
      </c>
      <c r="G27" s="5"/>
    </row>
    <row r="28">
      <c r="B28" s="5">
        <v>31.0</v>
      </c>
      <c r="C28" s="5" t="s">
        <v>8</v>
      </c>
      <c r="D28" s="5" t="s">
        <v>58</v>
      </c>
      <c r="E28" s="8" t="s">
        <v>16</v>
      </c>
      <c r="G28" s="5">
        <v>3.0</v>
      </c>
      <c r="I28" s="5" t="s">
        <v>59</v>
      </c>
    </row>
    <row r="29">
      <c r="B29" s="5">
        <v>32.0</v>
      </c>
      <c r="C29" s="5" t="s">
        <v>8</v>
      </c>
      <c r="D29" s="5" t="s">
        <v>60</v>
      </c>
      <c r="E29" s="8" t="s">
        <v>16</v>
      </c>
      <c r="G29" s="5">
        <v>4.0</v>
      </c>
      <c r="I29" s="5" t="s">
        <v>61</v>
      </c>
    </row>
    <row r="30">
      <c r="B30" s="5">
        <v>33.0</v>
      </c>
      <c r="C30" s="5" t="s">
        <v>8</v>
      </c>
      <c r="D30" s="12" t="s">
        <v>62</v>
      </c>
      <c r="E30" s="8" t="s">
        <v>16</v>
      </c>
      <c r="G30" s="5">
        <v>3.0</v>
      </c>
      <c r="I30" s="5" t="s">
        <v>63</v>
      </c>
    </row>
    <row r="31">
      <c r="B31" s="5">
        <v>34.0</v>
      </c>
      <c r="C31" s="5" t="s">
        <v>8</v>
      </c>
      <c r="D31" s="5" t="s">
        <v>64</v>
      </c>
      <c r="E31" s="8" t="s">
        <v>16</v>
      </c>
      <c r="F31" s="7" t="s">
        <v>13</v>
      </c>
      <c r="G31" s="5">
        <v>2.0</v>
      </c>
      <c r="I31" s="5" t="s">
        <v>65</v>
      </c>
    </row>
    <row r="32">
      <c r="B32" s="5">
        <v>41.0</v>
      </c>
      <c r="C32" s="5" t="s">
        <v>8</v>
      </c>
      <c r="D32" s="5" t="s">
        <v>73</v>
      </c>
      <c r="E32" s="8" t="s">
        <v>74</v>
      </c>
      <c r="G32" s="5">
        <v>3.0</v>
      </c>
    </row>
    <row r="33">
      <c r="B33" s="5">
        <v>43.0</v>
      </c>
      <c r="C33" s="5" t="s">
        <v>8</v>
      </c>
      <c r="D33" s="5" t="s">
        <v>76</v>
      </c>
      <c r="E33" s="8" t="s">
        <v>16</v>
      </c>
      <c r="G33" s="5">
        <v>3.0</v>
      </c>
    </row>
    <row r="34">
      <c r="B34" s="5">
        <v>16.0</v>
      </c>
      <c r="C34" s="5" t="s">
        <v>8</v>
      </c>
      <c r="D34" s="1" t="s">
        <v>33</v>
      </c>
      <c r="E34" s="15" t="s">
        <v>34</v>
      </c>
      <c r="G34" s="5">
        <v>5.0</v>
      </c>
      <c r="H34" s="5" t="s">
        <v>35</v>
      </c>
      <c r="I34" s="5" t="s">
        <v>36</v>
      </c>
    </row>
    <row r="35">
      <c r="B35" s="5">
        <v>17.0</v>
      </c>
      <c r="C35" s="5" t="s">
        <v>8</v>
      </c>
      <c r="D35" s="1" t="s">
        <v>37</v>
      </c>
      <c r="E35" s="15" t="s">
        <v>34</v>
      </c>
      <c r="F35" s="7" t="s">
        <v>13</v>
      </c>
    </row>
    <row r="36">
      <c r="B36" s="5">
        <v>26.0</v>
      </c>
      <c r="C36" s="5" t="s">
        <v>8</v>
      </c>
      <c r="D36" s="5" t="s">
        <v>48</v>
      </c>
      <c r="E36" s="15" t="s">
        <v>34</v>
      </c>
      <c r="G36" s="5">
        <v>2.0</v>
      </c>
      <c r="I36" s="5" t="s">
        <v>49</v>
      </c>
    </row>
    <row r="37">
      <c r="B37" s="5">
        <v>28.0</v>
      </c>
      <c r="C37" s="5" t="s">
        <v>8</v>
      </c>
      <c r="D37" s="5" t="s">
        <v>52</v>
      </c>
      <c r="E37" s="15" t="s">
        <v>34</v>
      </c>
      <c r="G37" s="5">
        <v>5.0</v>
      </c>
      <c r="I37" s="5" t="s">
        <v>53</v>
      </c>
    </row>
    <row r="38">
      <c r="B38" s="5">
        <v>30.0</v>
      </c>
      <c r="C38" s="5" t="s">
        <v>8</v>
      </c>
      <c r="D38" s="5" t="s">
        <v>56</v>
      </c>
      <c r="E38" s="15" t="s">
        <v>34</v>
      </c>
      <c r="G38" s="5">
        <v>3.0</v>
      </c>
      <c r="I38" s="5" t="s">
        <v>57</v>
      </c>
    </row>
    <row r="39">
      <c r="B39" s="5">
        <v>39.0</v>
      </c>
      <c r="C39" s="5" t="s">
        <v>8</v>
      </c>
      <c r="D39" s="5" t="s">
        <v>71</v>
      </c>
      <c r="E39" s="15" t="s">
        <v>34</v>
      </c>
      <c r="G39" s="5">
        <v>4.0</v>
      </c>
    </row>
    <row r="40">
      <c r="B40" s="5">
        <v>40.0</v>
      </c>
      <c r="C40" s="5" t="s">
        <v>8</v>
      </c>
      <c r="D40" s="5" t="s">
        <v>72</v>
      </c>
      <c r="E40" s="15" t="s">
        <v>34</v>
      </c>
      <c r="G40" s="5">
        <v>3.0</v>
      </c>
    </row>
    <row r="41">
      <c r="B41" s="5">
        <v>42.0</v>
      </c>
      <c r="C41" s="5" t="s">
        <v>8</v>
      </c>
      <c r="D41" s="5" t="s">
        <v>75</v>
      </c>
      <c r="E41" s="15" t="s">
        <v>34</v>
      </c>
      <c r="G41" s="5">
        <v>2.0</v>
      </c>
    </row>
    <row r="42">
      <c r="B42" s="5">
        <v>1.0</v>
      </c>
      <c r="C42" s="5" t="s">
        <v>8</v>
      </c>
      <c r="D42" s="1" t="s">
        <v>9</v>
      </c>
      <c r="E42" s="6" t="s">
        <v>10</v>
      </c>
      <c r="G42" s="5">
        <v>5.0</v>
      </c>
      <c r="I42" s="5" t="s">
        <v>11</v>
      </c>
    </row>
    <row r="43">
      <c r="B43" s="5">
        <v>6.0</v>
      </c>
      <c r="C43" s="5" t="s">
        <v>8</v>
      </c>
      <c r="D43" s="10" t="s">
        <v>20</v>
      </c>
      <c r="E43" s="6" t="s">
        <v>10</v>
      </c>
      <c r="G43" s="11">
        <v>4.0</v>
      </c>
    </row>
    <row r="44">
      <c r="B44" s="5">
        <v>9.0</v>
      </c>
      <c r="C44" s="5" t="s">
        <v>8</v>
      </c>
      <c r="D44" s="1" t="s">
        <v>23</v>
      </c>
      <c r="E44" s="6" t="s">
        <v>10</v>
      </c>
      <c r="F44" s="7" t="s">
        <v>13</v>
      </c>
      <c r="G44" s="5">
        <v>5.0</v>
      </c>
    </row>
    <row r="45">
      <c r="B45" s="5">
        <v>29.0</v>
      </c>
      <c r="C45" s="5" t="s">
        <v>8</v>
      </c>
      <c r="D45" s="5" t="s">
        <v>54</v>
      </c>
      <c r="E45" s="6" t="s">
        <v>10</v>
      </c>
      <c r="G45" s="5">
        <v>3.0</v>
      </c>
      <c r="I45" s="5" t="s">
        <v>55</v>
      </c>
    </row>
    <row r="46">
      <c r="B46" s="5">
        <v>37.0</v>
      </c>
      <c r="C46" s="5" t="s">
        <v>8</v>
      </c>
      <c r="D46" s="5" t="s">
        <v>69</v>
      </c>
      <c r="E46" s="6" t="s">
        <v>10</v>
      </c>
      <c r="G46" s="5">
        <v>4.0</v>
      </c>
    </row>
    <row r="47">
      <c r="C47" s="5" t="s">
        <v>6</v>
      </c>
      <c r="D47" s="5" t="s">
        <v>77</v>
      </c>
      <c r="E47" s="5" t="s">
        <v>78</v>
      </c>
    </row>
    <row r="48">
      <c r="C48" s="1" t="s">
        <v>0</v>
      </c>
    </row>
    <row r="49">
      <c r="C49" s="2" t="s">
        <v>1</v>
      </c>
      <c r="D49" s="3" t="s">
        <v>2</v>
      </c>
      <c r="G49" s="3" t="s">
        <v>3</v>
      </c>
      <c r="I49" s="3" t="s">
        <v>4</v>
      </c>
    </row>
    <row r="50">
      <c r="C50" s="4" t="s">
        <v>5</v>
      </c>
      <c r="E50" s="5" t="s">
        <v>6</v>
      </c>
    </row>
    <row r="51">
      <c r="B51" s="5">
        <v>13.0</v>
      </c>
      <c r="C51" s="5" t="s">
        <v>8</v>
      </c>
      <c r="D51" s="4" t="s">
        <v>30</v>
      </c>
      <c r="G51" s="5">
        <v>4.0</v>
      </c>
    </row>
    <row r="52">
      <c r="B52" s="5">
        <v>14.0</v>
      </c>
      <c r="C52" s="5" t="s">
        <v>8</v>
      </c>
      <c r="D52" s="4" t="s">
        <v>31</v>
      </c>
      <c r="G52" s="5">
        <v>1.0</v>
      </c>
    </row>
    <row r="53">
      <c r="B53" s="5">
        <v>15.0</v>
      </c>
      <c r="C53" s="5" t="s">
        <v>8</v>
      </c>
      <c r="D53" s="4" t="s">
        <v>32</v>
      </c>
      <c r="G53" s="5">
        <v>3.0</v>
      </c>
    </row>
    <row r="54">
      <c r="B54" s="5">
        <v>22.0</v>
      </c>
      <c r="C54" s="5" t="s">
        <v>8</v>
      </c>
      <c r="D54" s="16" t="s">
        <v>44</v>
      </c>
      <c r="G54" s="17"/>
    </row>
  </sheetData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26.88"/>
    <col customWidth="1" min="4" max="4" width="11.25"/>
    <col customWidth="1" min="5" max="5" width="6.25"/>
    <col customWidth="1" min="6" max="6" width="6.38"/>
    <col customWidth="1" min="7" max="7" width="6.25"/>
  </cols>
  <sheetData>
    <row r="3">
      <c r="C3" s="5" t="s">
        <v>267</v>
      </c>
      <c r="D3" s="5" t="s">
        <v>268</v>
      </c>
    </row>
    <row r="4">
      <c r="C4" s="5" t="s">
        <v>269</v>
      </c>
      <c r="D4" s="5" t="s">
        <v>270</v>
      </c>
      <c r="E4" s="5" t="s">
        <v>271</v>
      </c>
      <c r="F4" s="5" t="s">
        <v>272</v>
      </c>
    </row>
    <row r="5">
      <c r="C5" s="5" t="s">
        <v>273</v>
      </c>
      <c r="D5" s="5" t="s">
        <v>274</v>
      </c>
      <c r="E5" s="5" t="s">
        <v>272</v>
      </c>
      <c r="F5" s="5"/>
    </row>
    <row r="6">
      <c r="C6" s="5" t="s">
        <v>275</v>
      </c>
      <c r="D6" s="5" t="s">
        <v>276</v>
      </c>
      <c r="E6" s="5" t="s">
        <v>277</v>
      </c>
      <c r="F6" s="5" t="s">
        <v>278</v>
      </c>
    </row>
    <row r="7">
      <c r="C7" s="5" t="s">
        <v>279</v>
      </c>
      <c r="D7" s="5" t="s">
        <v>280</v>
      </c>
      <c r="E7" s="5" t="s">
        <v>281</v>
      </c>
      <c r="F7" s="5" t="s">
        <v>277</v>
      </c>
      <c r="G7" s="5" t="s">
        <v>276</v>
      </c>
    </row>
    <row r="8">
      <c r="C8" s="5" t="s">
        <v>282</v>
      </c>
      <c r="D8" s="5" t="s">
        <v>283</v>
      </c>
      <c r="E8" s="5" t="s">
        <v>284</v>
      </c>
    </row>
    <row r="9">
      <c r="C9" s="5" t="s">
        <v>285</v>
      </c>
      <c r="D9" s="5" t="s">
        <v>272</v>
      </c>
    </row>
    <row r="10">
      <c r="C10" s="5" t="s">
        <v>286</v>
      </c>
      <c r="D10" s="5" t="s">
        <v>287</v>
      </c>
      <c r="E10" s="5" t="s">
        <v>284</v>
      </c>
    </row>
    <row r="11">
      <c r="C11" s="5" t="s">
        <v>288</v>
      </c>
      <c r="D11" s="5" t="s">
        <v>276</v>
      </c>
      <c r="E11" s="5" t="s">
        <v>278</v>
      </c>
    </row>
    <row r="22">
      <c r="C22" s="71"/>
      <c r="D22" s="5"/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5.5"/>
    <col customWidth="1" min="4" max="4" width="66.0"/>
  </cols>
  <sheetData>
    <row r="4">
      <c r="C4" s="5" t="s">
        <v>289</v>
      </c>
    </row>
    <row r="5">
      <c r="C5" s="5">
        <v>1.0</v>
      </c>
      <c r="D5" s="72" t="s">
        <v>290</v>
      </c>
    </row>
    <row r="6">
      <c r="C6" s="5">
        <v>2.0</v>
      </c>
      <c r="D6" s="73" t="s">
        <v>291</v>
      </c>
    </row>
    <row r="7">
      <c r="C7" s="5">
        <v>3.0</v>
      </c>
      <c r="D7" s="73" t="s">
        <v>292</v>
      </c>
    </row>
    <row r="8">
      <c r="C8" s="5">
        <v>4.0</v>
      </c>
      <c r="D8" s="5" t="s">
        <v>293</v>
      </c>
    </row>
    <row r="9">
      <c r="C9" s="5">
        <v>5.0</v>
      </c>
      <c r="D9" s="5" t="s">
        <v>294</v>
      </c>
    </row>
    <row r="10">
      <c r="C10" s="5">
        <v>6.0</v>
      </c>
      <c r="D10" s="5" t="s">
        <v>295</v>
      </c>
    </row>
    <row r="11">
      <c r="C11" s="5">
        <v>7.0</v>
      </c>
      <c r="D11" s="5" t="s">
        <v>296</v>
      </c>
    </row>
    <row r="12">
      <c r="C12" s="5">
        <v>8.0</v>
      </c>
      <c r="D12" s="5" t="s">
        <v>297</v>
      </c>
    </row>
    <row r="13">
      <c r="C13" s="5">
        <v>9.0</v>
      </c>
      <c r="D13" s="5" t="s">
        <v>298</v>
      </c>
    </row>
    <row r="15">
      <c r="B15" s="74">
        <v>44651.0</v>
      </c>
    </row>
    <row r="16">
      <c r="C16" s="5" t="s">
        <v>299</v>
      </c>
    </row>
    <row r="17">
      <c r="C17" s="5">
        <v>1.0</v>
      </c>
      <c r="D17" s="5" t="s">
        <v>300</v>
      </c>
    </row>
    <row r="18">
      <c r="C18" s="5">
        <v>2.0</v>
      </c>
      <c r="D18" s="5" t="s">
        <v>301</v>
      </c>
    </row>
    <row r="19">
      <c r="C19" s="5">
        <v>3.0</v>
      </c>
      <c r="D19" s="5" t="s">
        <v>302</v>
      </c>
    </row>
    <row r="20">
      <c r="C20" s="5">
        <v>4.0</v>
      </c>
      <c r="D20" s="5" t="s">
        <v>303</v>
      </c>
    </row>
    <row r="21">
      <c r="C21" s="5">
        <v>5.0</v>
      </c>
      <c r="D21" s="5" t="s">
        <v>304</v>
      </c>
    </row>
    <row r="22">
      <c r="C22" s="5">
        <v>6.0</v>
      </c>
      <c r="D22" s="5" t="s">
        <v>305</v>
      </c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xSplit="1.0" topLeftCell="B1" activePane="topRight" state="frozen"/>
      <selection activeCell="C2" sqref="C2" pane="topRight"/>
    </sheetView>
  </sheetViews>
  <sheetFormatPr customHeight="1" defaultColWidth="12.63" defaultRowHeight="15.75"/>
  <cols>
    <col customWidth="1" min="1" max="1" width="27.88"/>
    <col customWidth="1" min="2" max="2" width="49.88"/>
    <col customWidth="1" min="3" max="3" width="46.25"/>
    <col customWidth="1" min="4" max="4" width="44.63"/>
    <col customWidth="1" min="5" max="5" width="41.75"/>
    <col customWidth="1" min="6" max="6" width="38.5"/>
    <col customWidth="1" min="7" max="7" width="41.5"/>
    <col customWidth="1" min="8" max="8" width="42.63"/>
    <col customWidth="1" min="9" max="11" width="45.25"/>
    <col customWidth="1" min="12" max="12" width="44.13"/>
    <col customWidth="1" min="13" max="13" width="35.13"/>
    <col customWidth="1" min="14" max="14" width="31.25"/>
    <col customWidth="1" min="15" max="15" width="39.75"/>
    <col customWidth="1" min="16" max="16" width="38.13"/>
  </cols>
  <sheetData>
    <row r="1" ht="135.75" customHeight="1">
      <c r="A1" s="75" t="s">
        <v>306</v>
      </c>
      <c r="B1" s="76"/>
      <c r="C1" s="77"/>
      <c r="D1" s="77"/>
      <c r="E1" s="77"/>
      <c r="F1" s="78"/>
      <c r="G1" s="78"/>
      <c r="H1" s="79"/>
      <c r="I1" s="79"/>
      <c r="J1" s="79"/>
      <c r="K1" s="79"/>
      <c r="L1" s="80"/>
      <c r="M1" s="81"/>
    </row>
    <row r="2" ht="15.75" customHeight="1">
      <c r="A2" s="82" t="s">
        <v>307</v>
      </c>
      <c r="B2" s="83" t="s">
        <v>308</v>
      </c>
      <c r="C2" s="83" t="s">
        <v>309</v>
      </c>
      <c r="D2" s="84" t="s">
        <v>310</v>
      </c>
      <c r="E2" s="84" t="s">
        <v>311</v>
      </c>
      <c r="F2" s="78"/>
      <c r="G2" s="78"/>
      <c r="H2" s="79"/>
      <c r="I2" s="79"/>
      <c r="J2" s="79"/>
      <c r="K2" s="79"/>
      <c r="L2" s="80"/>
      <c r="M2" s="81"/>
    </row>
    <row r="3" ht="15.75" customHeight="1">
      <c r="A3" s="82" t="s">
        <v>312</v>
      </c>
      <c r="B3" s="85" t="s">
        <v>313</v>
      </c>
      <c r="C3" s="85" t="s">
        <v>314</v>
      </c>
      <c r="D3" s="86" t="s">
        <v>315</v>
      </c>
      <c r="E3" s="87" t="s">
        <v>316</v>
      </c>
      <c r="F3" s="78"/>
      <c r="G3" s="78"/>
      <c r="H3" s="79"/>
      <c r="I3" s="79"/>
      <c r="J3" s="79"/>
      <c r="K3" s="79"/>
      <c r="L3" s="80"/>
      <c r="M3" s="81"/>
    </row>
    <row r="4" ht="51.0" customHeight="1">
      <c r="A4" s="82" t="s">
        <v>317</v>
      </c>
      <c r="B4" s="88" t="s">
        <v>318</v>
      </c>
      <c r="C4" s="88" t="s">
        <v>319</v>
      </c>
      <c r="D4" s="88" t="s">
        <v>320</v>
      </c>
      <c r="E4" s="88" t="s">
        <v>321</v>
      </c>
      <c r="F4" s="78"/>
      <c r="G4" s="78"/>
      <c r="H4" s="79"/>
      <c r="I4" s="79"/>
      <c r="J4" s="79"/>
      <c r="K4" s="79"/>
      <c r="L4" s="80"/>
      <c r="M4" s="81"/>
    </row>
    <row r="5" ht="15.75" customHeight="1">
      <c r="A5" s="82" t="s">
        <v>322</v>
      </c>
      <c r="B5" s="89" t="s">
        <v>323</v>
      </c>
      <c r="C5" s="90" t="s">
        <v>323</v>
      </c>
      <c r="D5" s="91" t="s">
        <v>323</v>
      </c>
      <c r="E5" s="91" t="s">
        <v>323</v>
      </c>
      <c r="F5" s="78"/>
      <c r="G5" s="78"/>
      <c r="H5" s="79"/>
      <c r="I5" s="79"/>
      <c r="J5" s="79"/>
      <c r="K5" s="79"/>
      <c r="L5" s="80"/>
      <c r="M5" s="81"/>
    </row>
    <row r="6" ht="55.5" customHeight="1">
      <c r="A6" s="82" t="s">
        <v>324</v>
      </c>
      <c r="B6" s="88" t="s">
        <v>325</v>
      </c>
      <c r="C6" s="88" t="s">
        <v>326</v>
      </c>
      <c r="D6" s="88" t="s">
        <v>327</v>
      </c>
      <c r="E6" s="92" t="s">
        <v>328</v>
      </c>
      <c r="F6" s="78"/>
      <c r="G6" s="78"/>
      <c r="H6" s="79"/>
      <c r="I6" s="79"/>
      <c r="J6" s="79"/>
      <c r="K6" s="79"/>
      <c r="L6" s="80"/>
      <c r="M6" s="81"/>
    </row>
    <row r="7" ht="43.5" customHeight="1">
      <c r="A7" s="93" t="s">
        <v>329</v>
      </c>
      <c r="B7" s="88" t="s">
        <v>330</v>
      </c>
      <c r="C7" s="88" t="s">
        <v>331</v>
      </c>
      <c r="D7" s="88" t="s">
        <v>332</v>
      </c>
      <c r="E7" s="92" t="s">
        <v>333</v>
      </c>
      <c r="F7" s="78"/>
      <c r="G7" s="78"/>
      <c r="H7" s="79"/>
      <c r="I7" s="79"/>
      <c r="J7" s="79"/>
      <c r="K7" s="79"/>
      <c r="L7" s="80"/>
      <c r="M7" s="81"/>
    </row>
    <row r="8" ht="25.5" customHeight="1">
      <c r="A8" s="93" t="s">
        <v>334</v>
      </c>
      <c r="B8" s="94" t="s">
        <v>335</v>
      </c>
      <c r="C8" s="94" t="s">
        <v>336</v>
      </c>
      <c r="D8" s="95" t="s">
        <v>337</v>
      </c>
      <c r="E8" s="94" t="s">
        <v>338</v>
      </c>
      <c r="F8" s="78"/>
      <c r="G8" s="78"/>
      <c r="H8" s="79"/>
      <c r="I8" s="79"/>
      <c r="J8" s="79"/>
      <c r="K8" s="79"/>
      <c r="L8" s="80"/>
      <c r="M8" s="81"/>
    </row>
    <row r="9" ht="18.75" customHeight="1">
      <c r="A9" s="93" t="s">
        <v>339</v>
      </c>
      <c r="B9" s="94" t="s">
        <v>340</v>
      </c>
      <c r="C9" s="96">
        <v>0.05</v>
      </c>
      <c r="D9" s="95" t="s">
        <v>340</v>
      </c>
      <c r="E9" s="95" t="s">
        <v>340</v>
      </c>
      <c r="F9" s="78"/>
      <c r="G9" s="78"/>
      <c r="H9" s="79"/>
      <c r="I9" s="79"/>
      <c r="J9" s="79"/>
      <c r="K9" s="79"/>
      <c r="L9" s="80"/>
      <c r="M9" s="81"/>
    </row>
    <row r="10" ht="15.75" customHeight="1">
      <c r="A10" s="82" t="s">
        <v>341</v>
      </c>
      <c r="B10" s="97" t="s">
        <v>340</v>
      </c>
      <c r="C10" s="94" t="s">
        <v>340</v>
      </c>
      <c r="D10" s="95" t="s">
        <v>340</v>
      </c>
      <c r="E10" s="89"/>
      <c r="F10" s="78"/>
      <c r="G10" s="78"/>
      <c r="H10" s="79"/>
      <c r="I10" s="79"/>
      <c r="J10" s="79"/>
      <c r="K10" s="79"/>
      <c r="L10" s="80"/>
      <c r="M10" s="81"/>
    </row>
    <row r="11" ht="28.5" customHeight="1">
      <c r="A11" s="82" t="s">
        <v>342</v>
      </c>
      <c r="B11" s="97" t="s">
        <v>343</v>
      </c>
      <c r="C11" s="94" t="s">
        <v>340</v>
      </c>
      <c r="D11" s="95" t="s">
        <v>340</v>
      </c>
      <c r="E11" s="90" t="s">
        <v>344</v>
      </c>
      <c r="F11" s="78"/>
      <c r="G11" s="78"/>
      <c r="H11" s="79"/>
      <c r="I11" s="79"/>
      <c r="J11" s="79"/>
      <c r="K11" s="79"/>
      <c r="L11" s="80"/>
      <c r="M11" s="81"/>
    </row>
    <row r="12" ht="15.75" customHeight="1">
      <c r="A12" s="93" t="s">
        <v>345</v>
      </c>
      <c r="B12" s="97" t="s">
        <v>340</v>
      </c>
      <c r="C12" s="94" t="s">
        <v>340</v>
      </c>
      <c r="D12" s="95" t="s">
        <v>340</v>
      </c>
      <c r="E12" s="97" t="s">
        <v>346</v>
      </c>
      <c r="F12" s="78"/>
      <c r="G12" s="78"/>
      <c r="H12" s="79"/>
      <c r="I12" s="79"/>
      <c r="J12" s="79"/>
      <c r="K12" s="79"/>
      <c r="L12" s="80"/>
      <c r="M12" s="81"/>
    </row>
    <row r="13" ht="15.75" customHeight="1">
      <c r="A13" s="93" t="s">
        <v>347</v>
      </c>
      <c r="B13" s="97" t="s">
        <v>340</v>
      </c>
      <c r="C13" s="94" t="s">
        <v>340</v>
      </c>
      <c r="D13" s="95" t="s">
        <v>340</v>
      </c>
      <c r="E13" s="95" t="s">
        <v>340</v>
      </c>
      <c r="F13" s="78"/>
      <c r="G13" s="78"/>
      <c r="H13" s="79"/>
      <c r="I13" s="79"/>
      <c r="J13" s="79"/>
      <c r="K13" s="79"/>
      <c r="L13" s="80"/>
      <c r="M13" s="81"/>
    </row>
    <row r="14" ht="15.75" customHeight="1">
      <c r="A14" s="93" t="s">
        <v>348</v>
      </c>
      <c r="B14" s="97" t="s">
        <v>340</v>
      </c>
      <c r="C14" s="94" t="s">
        <v>340</v>
      </c>
      <c r="D14" s="95" t="s">
        <v>340</v>
      </c>
      <c r="E14" s="95" t="s">
        <v>340</v>
      </c>
      <c r="F14" s="78"/>
      <c r="G14" s="78"/>
      <c r="H14" s="79"/>
      <c r="I14" s="79"/>
      <c r="J14" s="79"/>
      <c r="K14" s="79"/>
      <c r="L14" s="80"/>
      <c r="M14" s="81"/>
    </row>
    <row r="15" ht="15.75" customHeight="1">
      <c r="A15" s="93" t="s">
        <v>349</v>
      </c>
      <c r="B15" s="97" t="s">
        <v>340</v>
      </c>
      <c r="C15" s="94" t="s">
        <v>340</v>
      </c>
      <c r="D15" s="95" t="s">
        <v>340</v>
      </c>
      <c r="E15" s="95" t="s">
        <v>340</v>
      </c>
      <c r="F15" s="78"/>
      <c r="G15" s="78"/>
      <c r="H15" s="79"/>
      <c r="I15" s="79"/>
      <c r="J15" s="79"/>
      <c r="K15" s="79"/>
      <c r="L15" s="80"/>
      <c r="M15" s="81"/>
    </row>
    <row r="16" ht="15.75" customHeight="1">
      <c r="A16" s="93" t="s">
        <v>350</v>
      </c>
      <c r="B16" s="97" t="s">
        <v>340</v>
      </c>
      <c r="C16" s="94" t="s">
        <v>340</v>
      </c>
      <c r="D16" s="95" t="s">
        <v>340</v>
      </c>
      <c r="E16" s="95" t="s">
        <v>340</v>
      </c>
      <c r="F16" s="78"/>
      <c r="G16" s="78"/>
      <c r="H16" s="79"/>
      <c r="I16" s="79"/>
      <c r="J16" s="79"/>
      <c r="K16" s="79"/>
      <c r="L16" s="80"/>
      <c r="M16" s="81"/>
    </row>
    <row r="17" ht="15.75" customHeight="1">
      <c r="A17" s="93" t="s">
        <v>351</v>
      </c>
      <c r="B17" s="97" t="s">
        <v>340</v>
      </c>
      <c r="C17" s="94" t="s">
        <v>352</v>
      </c>
      <c r="D17" s="95" t="s">
        <v>340</v>
      </c>
      <c r="E17" s="97" t="s">
        <v>353</v>
      </c>
      <c r="F17" s="78"/>
      <c r="G17" s="78"/>
      <c r="H17" s="79"/>
      <c r="I17" s="79"/>
      <c r="J17" s="79"/>
      <c r="K17" s="79"/>
      <c r="L17" s="80"/>
      <c r="M17" s="81"/>
    </row>
    <row r="18" ht="28.5" customHeight="1">
      <c r="A18" s="82" t="s">
        <v>354</v>
      </c>
      <c r="B18" s="97" t="s">
        <v>355</v>
      </c>
      <c r="C18" s="97" t="s">
        <v>356</v>
      </c>
      <c r="D18" s="97" t="s">
        <v>357</v>
      </c>
      <c r="E18" s="97" t="s">
        <v>358</v>
      </c>
      <c r="F18" s="78"/>
      <c r="G18" s="78"/>
      <c r="H18" s="79"/>
      <c r="I18" s="79"/>
      <c r="J18" s="79"/>
      <c r="K18" s="79"/>
      <c r="L18" s="80"/>
      <c r="M18" s="81"/>
    </row>
    <row r="19" ht="15.75" customHeight="1">
      <c r="A19" s="82" t="s">
        <v>359</v>
      </c>
      <c r="B19" s="89" t="s">
        <v>360</v>
      </c>
      <c r="C19" s="90" t="s">
        <v>361</v>
      </c>
      <c r="D19" s="91" t="s">
        <v>362</v>
      </c>
      <c r="E19" s="89"/>
      <c r="F19" s="78"/>
      <c r="G19" s="78"/>
      <c r="H19" s="79"/>
      <c r="I19" s="79"/>
      <c r="J19" s="79"/>
      <c r="K19" s="79"/>
      <c r="L19" s="80"/>
      <c r="M19" s="81"/>
    </row>
    <row r="20" ht="15.75" customHeight="1">
      <c r="A20" s="82" t="s">
        <v>363</v>
      </c>
      <c r="B20" s="89" t="s">
        <v>364</v>
      </c>
      <c r="C20" s="98" t="s">
        <v>365</v>
      </c>
      <c r="D20" s="91" t="s">
        <v>366</v>
      </c>
      <c r="E20" s="97" t="s">
        <v>367</v>
      </c>
      <c r="F20" s="78"/>
      <c r="G20" s="78"/>
      <c r="H20" s="79"/>
      <c r="I20" s="79"/>
      <c r="J20" s="79"/>
      <c r="K20" s="79"/>
      <c r="L20" s="80"/>
      <c r="M20" s="81"/>
    </row>
    <row r="21" ht="32.25" customHeight="1">
      <c r="A21" s="82" t="s">
        <v>368</v>
      </c>
      <c r="B21" s="99" t="s">
        <v>369</v>
      </c>
      <c r="C21" s="90" t="s">
        <v>370</v>
      </c>
      <c r="D21" s="100" t="s">
        <v>371</v>
      </c>
      <c r="E21" s="97" t="s">
        <v>372</v>
      </c>
      <c r="F21" s="78"/>
      <c r="G21" s="78"/>
      <c r="H21" s="79"/>
      <c r="I21" s="79"/>
      <c r="J21" s="79"/>
      <c r="K21" s="79"/>
      <c r="L21" s="80"/>
      <c r="M21" s="81"/>
    </row>
    <row r="22" ht="15.75" customHeight="1">
      <c r="A22" s="82" t="s">
        <v>373</v>
      </c>
      <c r="B22" s="97" t="s">
        <v>374</v>
      </c>
      <c r="C22" s="97" t="s">
        <v>374</v>
      </c>
      <c r="D22" s="91" t="s">
        <v>375</v>
      </c>
      <c r="E22" s="97" t="s">
        <v>374</v>
      </c>
      <c r="F22" s="78"/>
      <c r="G22" s="78"/>
      <c r="H22" s="79"/>
      <c r="I22" s="79"/>
      <c r="J22" s="79"/>
      <c r="K22" s="79"/>
      <c r="L22" s="80"/>
      <c r="M22" s="81"/>
    </row>
    <row r="23" ht="15.75" customHeight="1">
      <c r="A23" s="82" t="s">
        <v>376</v>
      </c>
      <c r="B23" s="101" t="s">
        <v>377</v>
      </c>
      <c r="C23" s="101" t="s">
        <v>378</v>
      </c>
      <c r="D23" s="100" t="s">
        <v>379</v>
      </c>
      <c r="E23" s="97" t="s">
        <v>380</v>
      </c>
      <c r="F23" s="78"/>
      <c r="G23" s="78"/>
      <c r="H23" s="79"/>
      <c r="I23" s="79"/>
      <c r="J23" s="79"/>
      <c r="K23" s="79"/>
      <c r="L23" s="80"/>
      <c r="M23" s="81"/>
    </row>
    <row r="24" ht="81.0" customHeight="1">
      <c r="A24" s="82" t="s">
        <v>381</v>
      </c>
      <c r="B24" s="102" t="s">
        <v>382</v>
      </c>
      <c r="C24" s="102" t="s">
        <v>383</v>
      </c>
      <c r="D24" s="102" t="s">
        <v>384</v>
      </c>
      <c r="E24" s="103" t="s">
        <v>385</v>
      </c>
      <c r="F24" s="78"/>
      <c r="G24" s="78"/>
      <c r="H24" s="79"/>
      <c r="I24" s="79"/>
      <c r="J24" s="79"/>
      <c r="K24" s="79"/>
      <c r="L24" s="80"/>
      <c r="M24" s="81"/>
    </row>
    <row r="25" ht="19.5" customHeight="1">
      <c r="A25" s="82" t="s">
        <v>225</v>
      </c>
      <c r="B25" s="104" t="s">
        <v>386</v>
      </c>
      <c r="C25" s="104" t="s">
        <v>386</v>
      </c>
      <c r="D25" s="104" t="s">
        <v>386</v>
      </c>
      <c r="E25" s="87" t="s">
        <v>386</v>
      </c>
      <c r="F25" s="78"/>
      <c r="G25" s="78"/>
      <c r="H25" s="79"/>
      <c r="I25" s="79"/>
      <c r="J25" s="79"/>
      <c r="K25" s="79"/>
      <c r="L25" s="80"/>
      <c r="M25" s="81"/>
    </row>
    <row r="26" ht="15.75" customHeight="1">
      <c r="A26" s="78"/>
      <c r="B26" s="78"/>
      <c r="C26" s="78"/>
      <c r="D26" s="78"/>
      <c r="E26" s="78"/>
      <c r="F26" s="78"/>
      <c r="G26" s="78"/>
      <c r="H26" s="79"/>
      <c r="I26" s="79"/>
      <c r="J26" s="79"/>
      <c r="K26" s="79"/>
      <c r="L26" s="80"/>
      <c r="M26" s="81"/>
    </row>
    <row r="27" ht="15.75" customHeight="1">
      <c r="A27" s="78"/>
      <c r="B27" s="78"/>
      <c r="C27" s="78"/>
      <c r="D27" s="78"/>
      <c r="E27" s="78"/>
      <c r="F27" s="78"/>
      <c r="G27" s="78"/>
      <c r="H27" s="79"/>
      <c r="I27" s="79"/>
      <c r="J27" s="79"/>
      <c r="K27" s="79"/>
      <c r="L27" s="80"/>
      <c r="M27" s="81"/>
    </row>
    <row r="28" ht="15.75" customHeight="1">
      <c r="A28" s="78"/>
      <c r="B28" s="78"/>
      <c r="C28" s="78"/>
      <c r="D28" s="78"/>
      <c r="E28" s="78"/>
      <c r="F28" s="78"/>
      <c r="G28" s="78" t="s">
        <v>387</v>
      </c>
      <c r="H28" s="79"/>
      <c r="I28" s="79"/>
      <c r="J28" s="79"/>
      <c r="K28" s="79"/>
      <c r="L28" s="80"/>
      <c r="M28" s="81"/>
    </row>
    <row r="29" ht="15.75" customHeight="1">
      <c r="A29" s="78"/>
      <c r="B29" s="78"/>
      <c r="C29" s="78"/>
      <c r="D29" s="78"/>
      <c r="E29" s="78"/>
      <c r="F29" s="78"/>
      <c r="G29" s="78"/>
      <c r="H29" s="79"/>
      <c r="I29" s="79"/>
      <c r="J29" s="79"/>
      <c r="K29" s="79"/>
      <c r="L29" s="80"/>
      <c r="M29" s="81"/>
    </row>
    <row r="30" ht="15.75" customHeight="1">
      <c r="A30" s="78"/>
      <c r="B30" s="78"/>
      <c r="C30" s="78"/>
      <c r="D30" s="78"/>
      <c r="E30" s="78"/>
      <c r="F30" s="78"/>
      <c r="G30" s="78"/>
      <c r="H30" s="79"/>
      <c r="I30" s="79"/>
      <c r="J30" s="79"/>
      <c r="K30" s="79"/>
      <c r="L30" s="80"/>
      <c r="M30" s="81"/>
    </row>
    <row r="31" ht="15.75" customHeight="1">
      <c r="A31" s="78"/>
      <c r="B31" s="78"/>
      <c r="C31" s="78"/>
      <c r="D31" s="78"/>
      <c r="E31" s="78"/>
      <c r="F31" s="78"/>
      <c r="G31" s="78"/>
      <c r="H31" s="79"/>
      <c r="I31" s="79"/>
      <c r="J31" s="79"/>
      <c r="K31" s="79"/>
      <c r="L31" s="80"/>
      <c r="M31" s="81"/>
    </row>
    <row r="32" ht="15.75" customHeight="1">
      <c r="A32" s="78"/>
      <c r="B32" s="78"/>
      <c r="C32" s="78"/>
      <c r="D32" s="78"/>
      <c r="E32" s="78"/>
      <c r="F32" s="78"/>
      <c r="G32" s="78"/>
      <c r="H32" s="79"/>
      <c r="I32" s="79"/>
      <c r="J32" s="79"/>
      <c r="K32" s="79"/>
      <c r="L32" s="80"/>
      <c r="M32" s="81"/>
    </row>
    <row r="33" ht="15.75" customHeight="1">
      <c r="A33" s="78"/>
      <c r="B33" s="78"/>
      <c r="C33" s="78"/>
      <c r="D33" s="78"/>
      <c r="E33" s="78"/>
      <c r="F33" s="78"/>
      <c r="G33" s="78"/>
      <c r="H33" s="79"/>
      <c r="I33" s="79"/>
      <c r="J33" s="79"/>
      <c r="K33" s="79"/>
      <c r="L33" s="80"/>
      <c r="M33" s="81"/>
    </row>
    <row r="34" ht="15.75" customHeight="1">
      <c r="A34" s="78"/>
      <c r="B34" s="78"/>
      <c r="C34" s="78"/>
      <c r="D34" s="78"/>
      <c r="E34" s="78"/>
      <c r="F34" s="78"/>
      <c r="G34" s="78"/>
      <c r="H34" s="79"/>
      <c r="I34" s="79"/>
      <c r="J34" s="79"/>
      <c r="K34" s="79"/>
      <c r="L34" s="80"/>
      <c r="M34" s="81"/>
    </row>
    <row r="35" ht="15.75" customHeight="1">
      <c r="A35" s="78"/>
      <c r="B35" s="78"/>
      <c r="C35" s="78"/>
      <c r="D35" s="78"/>
      <c r="E35" s="78"/>
      <c r="F35" s="78"/>
      <c r="G35" s="78"/>
      <c r="H35" s="79"/>
      <c r="I35" s="79"/>
      <c r="J35" s="79"/>
      <c r="K35" s="79"/>
      <c r="L35" s="80"/>
      <c r="M35" s="81"/>
    </row>
    <row r="36" ht="15.75" customHeight="1">
      <c r="A36" s="78"/>
      <c r="B36" s="78"/>
      <c r="C36" s="78"/>
      <c r="D36" s="78"/>
      <c r="E36" s="78"/>
      <c r="F36" s="78"/>
      <c r="G36" s="78"/>
      <c r="H36" s="79"/>
      <c r="I36" s="79"/>
      <c r="J36" s="79"/>
      <c r="K36" s="79"/>
      <c r="L36" s="80"/>
      <c r="M36" s="81"/>
    </row>
    <row r="37" ht="15.75" customHeight="1">
      <c r="A37" s="78"/>
      <c r="B37" s="78"/>
      <c r="C37" s="78"/>
      <c r="D37" s="78"/>
      <c r="E37" s="78"/>
      <c r="F37" s="78"/>
      <c r="G37" s="78"/>
      <c r="H37" s="79"/>
      <c r="I37" s="79"/>
      <c r="J37" s="79"/>
      <c r="K37" s="79"/>
      <c r="L37" s="80"/>
      <c r="M37" s="81"/>
    </row>
    <row r="38" ht="15.75" customHeight="1">
      <c r="A38" s="78"/>
      <c r="B38" s="78"/>
      <c r="C38" s="78"/>
      <c r="D38" s="78"/>
      <c r="E38" s="78"/>
      <c r="F38" s="78"/>
      <c r="G38" s="78"/>
      <c r="H38" s="79"/>
      <c r="I38" s="79"/>
      <c r="J38" s="79"/>
      <c r="K38" s="79"/>
      <c r="L38" s="80"/>
      <c r="M38" s="81"/>
    </row>
    <row r="39" ht="15.75" customHeight="1">
      <c r="A39" s="78"/>
      <c r="B39" s="78"/>
      <c r="C39" s="78"/>
      <c r="D39" s="78"/>
      <c r="E39" s="78"/>
      <c r="F39" s="78"/>
      <c r="G39" s="78"/>
      <c r="H39" s="79"/>
      <c r="I39" s="79"/>
      <c r="J39" s="79"/>
      <c r="K39" s="79"/>
      <c r="L39" s="79"/>
      <c r="M39" s="81"/>
    </row>
    <row r="40" ht="15.75" customHeight="1">
      <c r="A40" s="78"/>
      <c r="B40" s="78"/>
      <c r="C40" s="78"/>
      <c r="D40" s="78"/>
      <c r="E40" s="78"/>
      <c r="F40" s="78"/>
      <c r="G40" s="78"/>
      <c r="H40" s="79"/>
      <c r="I40" s="79"/>
      <c r="J40" s="79"/>
      <c r="K40" s="79"/>
      <c r="L40" s="79"/>
      <c r="M40" s="81"/>
    </row>
    <row r="41" ht="15.75" customHeight="1">
      <c r="A41" s="78"/>
      <c r="B41" s="78"/>
      <c r="C41" s="78"/>
      <c r="D41" s="78"/>
      <c r="E41" s="78"/>
      <c r="F41" s="78"/>
      <c r="G41" s="78"/>
      <c r="H41" s="79"/>
      <c r="I41" s="79"/>
      <c r="J41" s="79"/>
      <c r="K41" s="79"/>
      <c r="L41" s="79"/>
      <c r="M41" s="81"/>
    </row>
    <row r="42" ht="15.75" customHeight="1">
      <c r="A42" s="78"/>
      <c r="B42" s="78"/>
      <c r="C42" s="78"/>
      <c r="D42" s="78"/>
      <c r="E42" s="78"/>
      <c r="F42" s="78"/>
      <c r="G42" s="78"/>
      <c r="H42" s="79"/>
      <c r="I42" s="79"/>
      <c r="J42" s="79"/>
      <c r="K42" s="79"/>
      <c r="L42" s="79"/>
      <c r="M42" s="81"/>
    </row>
    <row r="43" ht="15.75" customHeight="1">
      <c r="A43" s="78"/>
      <c r="B43" s="78"/>
      <c r="C43" s="78"/>
      <c r="D43" s="78"/>
      <c r="E43" s="78"/>
      <c r="F43" s="78"/>
      <c r="G43" s="78"/>
      <c r="H43" s="79"/>
      <c r="I43" s="79"/>
      <c r="J43" s="79"/>
      <c r="K43" s="79"/>
      <c r="L43" s="79"/>
      <c r="M43" s="81"/>
    </row>
    <row r="44" ht="15.75" customHeight="1">
      <c r="A44" s="78"/>
      <c r="B44" s="78"/>
      <c r="C44" s="78"/>
      <c r="D44" s="78"/>
      <c r="E44" s="78"/>
      <c r="F44" s="78"/>
      <c r="G44" s="78"/>
      <c r="H44" s="79"/>
      <c r="I44" s="79"/>
      <c r="J44" s="79"/>
      <c r="K44" s="79"/>
      <c r="L44" s="79"/>
      <c r="M44" s="81"/>
    </row>
    <row r="45" ht="15.75" customHeight="1">
      <c r="A45" s="78"/>
      <c r="B45" s="78"/>
      <c r="C45" s="78"/>
      <c r="D45" s="78"/>
      <c r="E45" s="78"/>
      <c r="F45" s="78"/>
      <c r="G45" s="78"/>
      <c r="H45" s="79"/>
      <c r="I45" s="79"/>
      <c r="J45" s="79"/>
      <c r="K45" s="79"/>
      <c r="L45" s="79"/>
      <c r="M45" s="81"/>
    </row>
    <row r="46" ht="15.75" customHeight="1">
      <c r="A46" s="78"/>
      <c r="B46" s="78"/>
      <c r="C46" s="78"/>
      <c r="D46" s="78"/>
      <c r="E46" s="78"/>
      <c r="F46" s="78"/>
      <c r="G46" s="78"/>
      <c r="H46" s="79"/>
      <c r="I46" s="79"/>
      <c r="J46" s="79"/>
      <c r="K46" s="79"/>
      <c r="L46" s="79"/>
      <c r="M46" s="81"/>
    </row>
    <row r="47" ht="15.75" customHeight="1">
      <c r="A47" s="78"/>
      <c r="B47" s="78"/>
      <c r="C47" s="78"/>
      <c r="D47" s="78"/>
      <c r="E47" s="78"/>
      <c r="F47" s="78"/>
      <c r="G47" s="78"/>
      <c r="H47" s="79"/>
      <c r="I47" s="79"/>
      <c r="J47" s="79"/>
      <c r="K47" s="79"/>
      <c r="L47" s="79"/>
      <c r="M47" s="81"/>
    </row>
    <row r="48" ht="15.75" customHeight="1">
      <c r="A48" s="78"/>
      <c r="B48" s="78"/>
      <c r="C48" s="78"/>
      <c r="D48" s="78"/>
      <c r="E48" s="78"/>
      <c r="F48" s="78"/>
      <c r="G48" s="78"/>
      <c r="H48" s="79"/>
      <c r="I48" s="79"/>
      <c r="J48" s="79"/>
      <c r="K48" s="79"/>
      <c r="L48" s="79"/>
      <c r="M48" s="81"/>
    </row>
    <row r="49" ht="15.75" customHeight="1">
      <c r="A49" s="78"/>
      <c r="B49" s="78"/>
      <c r="C49" s="78"/>
      <c r="D49" s="78"/>
      <c r="E49" s="78"/>
      <c r="F49" s="78"/>
      <c r="G49" s="78"/>
      <c r="H49" s="79"/>
      <c r="I49" s="79"/>
      <c r="J49" s="79"/>
      <c r="K49" s="79"/>
      <c r="L49" s="79"/>
      <c r="M49" s="81"/>
    </row>
    <row r="50" ht="15.75" customHeight="1">
      <c r="A50" s="78"/>
      <c r="B50" s="78"/>
      <c r="C50" s="78"/>
      <c r="D50" s="78"/>
      <c r="E50" s="78"/>
      <c r="F50" s="78"/>
      <c r="G50" s="78"/>
      <c r="H50" s="79"/>
      <c r="I50" s="79"/>
      <c r="J50" s="79"/>
      <c r="K50" s="79"/>
      <c r="L50" s="79"/>
      <c r="M50" s="81"/>
    </row>
    <row r="51" ht="15.75" customHeight="1">
      <c r="A51" s="78"/>
      <c r="B51" s="78"/>
      <c r="C51" s="78"/>
      <c r="D51" s="78"/>
      <c r="E51" s="78"/>
      <c r="F51" s="78"/>
      <c r="G51" s="78"/>
      <c r="H51" s="79"/>
      <c r="I51" s="79"/>
      <c r="J51" s="79"/>
      <c r="K51" s="79"/>
      <c r="L51" s="79"/>
      <c r="M51" s="81"/>
    </row>
    <row r="52" ht="15.75" customHeight="1">
      <c r="A52" s="78"/>
      <c r="B52" s="78"/>
      <c r="C52" s="78"/>
      <c r="D52" s="78"/>
      <c r="E52" s="78"/>
      <c r="F52" s="78"/>
      <c r="G52" s="78"/>
      <c r="H52" s="79"/>
      <c r="I52" s="79"/>
      <c r="J52" s="79"/>
      <c r="K52" s="79"/>
      <c r="L52" s="79"/>
      <c r="M52" s="81"/>
    </row>
    <row r="53" ht="15.75" customHeight="1">
      <c r="A53" s="78"/>
      <c r="B53" s="78"/>
      <c r="C53" s="78"/>
      <c r="D53" s="78"/>
      <c r="E53" s="78"/>
      <c r="F53" s="78"/>
      <c r="G53" s="78"/>
      <c r="H53" s="79"/>
      <c r="I53" s="79"/>
      <c r="J53" s="79"/>
      <c r="K53" s="79"/>
      <c r="L53" s="79"/>
      <c r="M53" s="81"/>
    </row>
    <row r="54" ht="15.75" customHeight="1">
      <c r="A54" s="78"/>
      <c r="B54" s="78"/>
      <c r="C54" s="78"/>
      <c r="D54" s="78"/>
      <c r="E54" s="78"/>
      <c r="F54" s="78"/>
      <c r="G54" s="78"/>
      <c r="H54" s="79"/>
      <c r="I54" s="79"/>
      <c r="J54" s="79"/>
      <c r="K54" s="79"/>
      <c r="L54" s="79"/>
      <c r="M54" s="81"/>
    </row>
    <row r="55" ht="15.75" customHeight="1">
      <c r="A55" s="78"/>
      <c r="B55" s="78"/>
      <c r="C55" s="78"/>
      <c r="D55" s="78"/>
      <c r="E55" s="78"/>
      <c r="F55" s="78"/>
      <c r="G55" s="78"/>
      <c r="H55" s="79"/>
      <c r="I55" s="79"/>
      <c r="J55" s="79"/>
      <c r="K55" s="79"/>
      <c r="L55" s="79"/>
      <c r="M55" s="81"/>
    </row>
    <row r="56" ht="15.75" customHeight="1">
      <c r="A56" s="78"/>
      <c r="B56" s="78"/>
      <c r="C56" s="78"/>
      <c r="D56" s="78"/>
      <c r="E56" s="78"/>
      <c r="F56" s="78"/>
      <c r="G56" s="78"/>
      <c r="H56" s="79"/>
      <c r="I56" s="79"/>
      <c r="J56" s="79"/>
      <c r="K56" s="79"/>
      <c r="L56" s="79"/>
      <c r="M56" s="81"/>
    </row>
    <row r="57" ht="15.75" customHeight="1">
      <c r="A57" s="78"/>
      <c r="B57" s="78"/>
      <c r="C57" s="78"/>
      <c r="D57" s="78"/>
      <c r="E57" s="78"/>
      <c r="F57" s="78"/>
      <c r="G57" s="78"/>
      <c r="H57" s="79"/>
      <c r="I57" s="79"/>
      <c r="J57" s="79"/>
      <c r="K57" s="79"/>
      <c r="L57" s="79"/>
      <c r="M57" s="81"/>
    </row>
    <row r="58" ht="15.75" customHeight="1">
      <c r="A58" s="78"/>
      <c r="B58" s="78"/>
      <c r="C58" s="78"/>
      <c r="D58" s="78"/>
      <c r="E58" s="78"/>
      <c r="F58" s="78"/>
      <c r="G58" s="78"/>
      <c r="H58" s="79"/>
      <c r="I58" s="79"/>
      <c r="J58" s="79"/>
      <c r="K58" s="79"/>
      <c r="L58" s="79"/>
      <c r="M58" s="81"/>
    </row>
    <row r="59" ht="15.75" customHeight="1">
      <c r="A59" s="78"/>
      <c r="B59" s="78"/>
      <c r="C59" s="78"/>
      <c r="D59" s="78"/>
      <c r="E59" s="78"/>
      <c r="F59" s="78"/>
      <c r="G59" s="78"/>
      <c r="H59" s="79"/>
      <c r="I59" s="79"/>
      <c r="J59" s="79"/>
      <c r="K59" s="79"/>
      <c r="L59" s="79"/>
      <c r="M59" s="81"/>
    </row>
    <row r="60" ht="15.75" customHeight="1">
      <c r="A60" s="78"/>
      <c r="B60" s="78"/>
      <c r="C60" s="78"/>
      <c r="D60" s="78"/>
      <c r="E60" s="78"/>
      <c r="F60" s="78"/>
      <c r="G60" s="78"/>
      <c r="H60" s="79"/>
      <c r="I60" s="79"/>
      <c r="J60" s="79"/>
      <c r="K60" s="79"/>
      <c r="L60" s="79"/>
      <c r="M60" s="81"/>
    </row>
    <row r="61" ht="15.75" customHeight="1">
      <c r="A61" s="78"/>
      <c r="B61" s="78"/>
      <c r="C61" s="78"/>
      <c r="D61" s="78"/>
      <c r="E61" s="78"/>
      <c r="F61" s="78"/>
      <c r="G61" s="78"/>
      <c r="H61" s="79"/>
      <c r="I61" s="79"/>
      <c r="J61" s="79"/>
      <c r="K61" s="79"/>
      <c r="L61" s="79"/>
      <c r="M61" s="81"/>
    </row>
    <row r="62" ht="15.75" customHeight="1">
      <c r="A62" s="78"/>
      <c r="B62" s="78"/>
      <c r="C62" s="78"/>
      <c r="D62" s="78"/>
      <c r="E62" s="78"/>
      <c r="F62" s="78"/>
      <c r="G62" s="78"/>
      <c r="H62" s="79"/>
      <c r="I62" s="79"/>
      <c r="J62" s="79"/>
      <c r="K62" s="79"/>
      <c r="L62" s="79"/>
      <c r="M62" s="81"/>
    </row>
    <row r="63" ht="15.75" customHeight="1">
      <c r="A63" s="78"/>
      <c r="B63" s="78"/>
      <c r="C63" s="78"/>
      <c r="D63" s="78"/>
      <c r="E63" s="78"/>
      <c r="F63" s="78"/>
      <c r="G63" s="78"/>
      <c r="H63" s="79"/>
      <c r="I63" s="79"/>
      <c r="J63" s="79"/>
      <c r="K63" s="79"/>
      <c r="L63" s="79"/>
      <c r="M63" s="81"/>
    </row>
    <row r="64" ht="15.75" customHeight="1">
      <c r="A64" s="78"/>
      <c r="B64" s="78"/>
      <c r="C64" s="78"/>
      <c r="D64" s="78"/>
      <c r="E64" s="78"/>
      <c r="F64" s="78"/>
      <c r="G64" s="78"/>
      <c r="H64" s="79"/>
      <c r="I64" s="79"/>
      <c r="J64" s="79"/>
      <c r="K64" s="79"/>
      <c r="L64" s="79"/>
      <c r="M64" s="81"/>
    </row>
    <row r="65" ht="15.75" customHeight="1">
      <c r="A65" s="78"/>
      <c r="B65" s="78"/>
      <c r="C65" s="78"/>
      <c r="D65" s="78"/>
      <c r="E65" s="78"/>
      <c r="F65" s="78"/>
      <c r="G65" s="78"/>
      <c r="H65" s="79"/>
      <c r="I65" s="79"/>
      <c r="J65" s="79"/>
      <c r="K65" s="79"/>
      <c r="L65" s="79"/>
      <c r="M65" s="81"/>
    </row>
    <row r="66" ht="15.75" customHeight="1">
      <c r="A66" s="78"/>
      <c r="B66" s="78"/>
      <c r="C66" s="78"/>
      <c r="D66" s="78"/>
      <c r="E66" s="78"/>
      <c r="F66" s="78"/>
      <c r="G66" s="78"/>
      <c r="H66" s="79"/>
      <c r="I66" s="79"/>
      <c r="J66" s="79"/>
      <c r="K66" s="79"/>
      <c r="L66" s="79"/>
      <c r="M66" s="81"/>
    </row>
    <row r="67" ht="15.75" customHeight="1">
      <c r="A67" s="78"/>
      <c r="B67" s="78"/>
      <c r="C67" s="78"/>
      <c r="D67" s="78"/>
      <c r="E67" s="78"/>
      <c r="F67" s="78"/>
      <c r="G67" s="78"/>
      <c r="H67" s="79"/>
      <c r="I67" s="79"/>
      <c r="J67" s="79"/>
      <c r="K67" s="79"/>
      <c r="L67" s="79"/>
      <c r="M67" s="81"/>
    </row>
    <row r="68" ht="15.75" customHeight="1">
      <c r="A68" s="78"/>
      <c r="B68" s="78"/>
      <c r="C68" s="78"/>
      <c r="D68" s="78"/>
      <c r="E68" s="78"/>
      <c r="F68" s="78"/>
      <c r="G68" s="78"/>
      <c r="H68" s="79"/>
      <c r="I68" s="79"/>
      <c r="J68" s="79"/>
      <c r="K68" s="79"/>
      <c r="L68" s="79"/>
      <c r="M68" s="81"/>
    </row>
    <row r="69" ht="15.75" customHeight="1">
      <c r="A69" s="78"/>
      <c r="B69" s="78"/>
      <c r="C69" s="78"/>
      <c r="D69" s="78"/>
      <c r="E69" s="78"/>
      <c r="F69" s="78"/>
      <c r="G69" s="78"/>
      <c r="H69" s="79"/>
      <c r="I69" s="79"/>
      <c r="J69" s="79"/>
      <c r="K69" s="79"/>
      <c r="L69" s="79"/>
      <c r="M69" s="81"/>
    </row>
    <row r="70" ht="15.75" customHeight="1">
      <c r="A70" s="78"/>
      <c r="B70" s="78"/>
      <c r="C70" s="78"/>
      <c r="D70" s="78"/>
      <c r="E70" s="78"/>
      <c r="F70" s="78"/>
      <c r="G70" s="78"/>
      <c r="H70" s="79"/>
      <c r="I70" s="79"/>
      <c r="J70" s="79"/>
      <c r="K70" s="79"/>
      <c r="L70" s="79"/>
      <c r="M70" s="81"/>
    </row>
    <row r="71" ht="15.75" customHeight="1">
      <c r="A71" s="78"/>
      <c r="B71" s="78"/>
      <c r="C71" s="78"/>
      <c r="D71" s="78"/>
      <c r="E71" s="78"/>
      <c r="F71" s="78"/>
      <c r="G71" s="78"/>
      <c r="H71" s="79"/>
      <c r="I71" s="79"/>
      <c r="J71" s="79"/>
      <c r="K71" s="79"/>
      <c r="L71" s="79"/>
      <c r="M71" s="81"/>
    </row>
    <row r="72" ht="15.75" customHeight="1">
      <c r="A72" s="78"/>
      <c r="B72" s="78"/>
      <c r="C72" s="78"/>
      <c r="D72" s="78"/>
      <c r="E72" s="78"/>
      <c r="F72" s="78"/>
      <c r="G72" s="78"/>
      <c r="H72" s="79"/>
      <c r="I72" s="79"/>
      <c r="J72" s="79"/>
      <c r="K72" s="79"/>
      <c r="L72" s="79"/>
      <c r="M72" s="81"/>
    </row>
    <row r="73" ht="15.75" customHeight="1">
      <c r="A73" s="78"/>
      <c r="B73" s="78"/>
      <c r="C73" s="78"/>
      <c r="D73" s="78"/>
      <c r="E73" s="78"/>
      <c r="F73" s="78"/>
      <c r="G73" s="78"/>
      <c r="H73" s="79"/>
      <c r="I73" s="79"/>
      <c r="J73" s="79"/>
      <c r="K73" s="79"/>
      <c r="L73" s="79"/>
      <c r="M73" s="81"/>
    </row>
    <row r="74" ht="15.75" customHeight="1">
      <c r="A74" s="78"/>
      <c r="B74" s="78"/>
      <c r="C74" s="78"/>
      <c r="D74" s="78"/>
      <c r="E74" s="78"/>
      <c r="F74" s="78"/>
      <c r="G74" s="78"/>
      <c r="H74" s="79"/>
      <c r="I74" s="79"/>
      <c r="J74" s="79"/>
      <c r="K74" s="79"/>
      <c r="L74" s="79"/>
      <c r="M74" s="81"/>
    </row>
    <row r="75" ht="15.75" customHeight="1">
      <c r="A75" s="78"/>
      <c r="B75" s="78"/>
      <c r="C75" s="78"/>
      <c r="D75" s="78"/>
      <c r="E75" s="78"/>
      <c r="F75" s="78"/>
      <c r="G75" s="78"/>
      <c r="H75" s="79"/>
      <c r="I75" s="79"/>
      <c r="J75" s="79"/>
      <c r="K75" s="79"/>
      <c r="L75" s="79"/>
      <c r="M75" s="81"/>
    </row>
    <row r="76" ht="15.75" customHeight="1">
      <c r="A76" s="78"/>
      <c r="B76" s="78"/>
      <c r="C76" s="78"/>
      <c r="D76" s="78"/>
      <c r="E76" s="78"/>
      <c r="F76" s="78"/>
      <c r="G76" s="78"/>
      <c r="H76" s="79"/>
      <c r="I76" s="79"/>
      <c r="J76" s="79"/>
      <c r="K76" s="79"/>
      <c r="L76" s="79"/>
      <c r="M76" s="81"/>
    </row>
    <row r="77" ht="15.75" customHeight="1">
      <c r="A77" s="78"/>
      <c r="B77" s="78"/>
      <c r="C77" s="78"/>
      <c r="D77" s="78"/>
      <c r="E77" s="78"/>
      <c r="F77" s="78"/>
      <c r="G77" s="78"/>
      <c r="H77" s="79"/>
      <c r="I77" s="79"/>
      <c r="J77" s="79"/>
      <c r="K77" s="79"/>
      <c r="L77" s="79"/>
      <c r="M77" s="81"/>
    </row>
    <row r="78" ht="15.75" customHeight="1">
      <c r="A78" s="78"/>
      <c r="B78" s="78"/>
      <c r="C78" s="78"/>
      <c r="D78" s="78"/>
      <c r="E78" s="78"/>
      <c r="F78" s="78"/>
      <c r="G78" s="78"/>
      <c r="H78" s="79"/>
      <c r="I78" s="79"/>
      <c r="J78" s="79"/>
      <c r="K78" s="79"/>
      <c r="L78" s="79"/>
      <c r="M78" s="81"/>
    </row>
    <row r="79" ht="15.75" customHeight="1">
      <c r="A79" s="78"/>
      <c r="B79" s="78"/>
      <c r="C79" s="78"/>
      <c r="D79" s="78"/>
      <c r="E79" s="78"/>
      <c r="F79" s="78"/>
      <c r="G79" s="78"/>
      <c r="H79" s="79"/>
      <c r="I79" s="79"/>
      <c r="J79" s="79"/>
      <c r="K79" s="79"/>
      <c r="L79" s="79"/>
      <c r="M79" s="81"/>
    </row>
    <row r="80" ht="15.75" customHeight="1">
      <c r="A80" s="78"/>
      <c r="B80" s="78"/>
      <c r="C80" s="78"/>
      <c r="D80" s="78"/>
      <c r="E80" s="78"/>
      <c r="F80" s="78"/>
      <c r="G80" s="78"/>
      <c r="H80" s="79"/>
      <c r="I80" s="79"/>
      <c r="J80" s="79"/>
      <c r="K80" s="79"/>
      <c r="L80" s="79"/>
      <c r="M80" s="81"/>
    </row>
    <row r="81" ht="15.75" customHeight="1">
      <c r="A81" s="78"/>
      <c r="B81" s="78"/>
      <c r="C81" s="78"/>
      <c r="D81" s="78"/>
      <c r="E81" s="78"/>
      <c r="F81" s="78"/>
      <c r="G81" s="78"/>
      <c r="H81" s="79"/>
      <c r="I81" s="79"/>
      <c r="J81" s="79"/>
      <c r="K81" s="79"/>
      <c r="L81" s="79"/>
      <c r="M81" s="81"/>
    </row>
    <row r="82" ht="15.75" customHeight="1">
      <c r="A82" s="78"/>
      <c r="B82" s="78"/>
      <c r="C82" s="78"/>
      <c r="D82" s="78"/>
      <c r="E82" s="78"/>
      <c r="F82" s="78"/>
      <c r="G82" s="78"/>
      <c r="H82" s="79"/>
      <c r="I82" s="79"/>
      <c r="J82" s="79"/>
      <c r="K82" s="79"/>
      <c r="L82" s="79"/>
      <c r="M82" s="81"/>
    </row>
    <row r="83" ht="15.75" customHeight="1">
      <c r="A83" s="78"/>
      <c r="B83" s="78"/>
      <c r="C83" s="78"/>
      <c r="D83" s="78"/>
      <c r="E83" s="78"/>
      <c r="F83" s="78"/>
      <c r="G83" s="78"/>
      <c r="H83" s="79"/>
      <c r="I83" s="79"/>
      <c r="J83" s="79"/>
      <c r="K83" s="79"/>
      <c r="L83" s="79"/>
      <c r="M83" s="81"/>
    </row>
    <row r="84" ht="15.75" customHeight="1">
      <c r="A84" s="78"/>
      <c r="B84" s="78"/>
      <c r="C84" s="78"/>
      <c r="D84" s="78"/>
      <c r="E84" s="78"/>
      <c r="F84" s="78"/>
      <c r="G84" s="78"/>
      <c r="H84" s="79"/>
      <c r="I84" s="79"/>
      <c r="J84" s="79"/>
      <c r="K84" s="79"/>
      <c r="L84" s="79"/>
      <c r="M84" s="81"/>
    </row>
    <row r="85" ht="15.75" customHeight="1">
      <c r="A85" s="78"/>
      <c r="B85" s="78"/>
      <c r="C85" s="78"/>
      <c r="D85" s="78"/>
      <c r="E85" s="78"/>
      <c r="F85" s="78"/>
      <c r="G85" s="78"/>
      <c r="H85" s="79"/>
      <c r="I85" s="79"/>
      <c r="J85" s="79"/>
      <c r="K85" s="79"/>
      <c r="L85" s="79"/>
      <c r="M85" s="81"/>
    </row>
    <row r="86" ht="15.75" customHeight="1">
      <c r="A86" s="78"/>
      <c r="B86" s="78"/>
      <c r="C86" s="78"/>
      <c r="D86" s="78"/>
      <c r="E86" s="78"/>
      <c r="F86" s="78"/>
      <c r="G86" s="78"/>
      <c r="H86" s="79"/>
      <c r="I86" s="79"/>
      <c r="J86" s="79"/>
      <c r="K86" s="79"/>
      <c r="L86" s="79"/>
      <c r="M86" s="81"/>
    </row>
    <row r="87" ht="15.75" customHeight="1">
      <c r="A87" s="78"/>
      <c r="B87" s="78"/>
      <c r="C87" s="78"/>
      <c r="D87" s="78"/>
      <c r="E87" s="78"/>
      <c r="F87" s="78"/>
      <c r="G87" s="78"/>
      <c r="H87" s="79"/>
      <c r="I87" s="79"/>
      <c r="J87" s="79"/>
      <c r="K87" s="79"/>
      <c r="L87" s="79"/>
      <c r="M87" s="81"/>
    </row>
    <row r="88" ht="15.75" customHeight="1">
      <c r="A88" s="78"/>
      <c r="B88" s="78"/>
      <c r="C88" s="78"/>
      <c r="D88" s="78"/>
      <c r="E88" s="78"/>
      <c r="F88" s="78"/>
      <c r="G88" s="78"/>
      <c r="H88" s="79"/>
      <c r="I88" s="79"/>
      <c r="J88" s="79"/>
      <c r="K88" s="79"/>
      <c r="L88" s="79"/>
      <c r="M88" s="81"/>
    </row>
    <row r="89" ht="15.75" customHeight="1">
      <c r="A89" s="78"/>
      <c r="B89" s="78"/>
      <c r="C89" s="78"/>
      <c r="D89" s="78"/>
      <c r="E89" s="78"/>
      <c r="F89" s="78"/>
      <c r="G89" s="78"/>
      <c r="H89" s="79"/>
      <c r="I89" s="79"/>
      <c r="J89" s="79"/>
      <c r="K89" s="79"/>
      <c r="L89" s="79"/>
      <c r="M89" s="81"/>
    </row>
    <row r="90" ht="15.75" customHeight="1">
      <c r="A90" s="78"/>
      <c r="B90" s="78"/>
      <c r="C90" s="78"/>
      <c r="D90" s="78"/>
      <c r="E90" s="78"/>
      <c r="F90" s="78"/>
      <c r="G90" s="78"/>
      <c r="H90" s="79"/>
      <c r="I90" s="79"/>
      <c r="J90" s="79"/>
      <c r="K90" s="79"/>
      <c r="L90" s="79"/>
      <c r="M90" s="81"/>
    </row>
    <row r="91" ht="15.75" customHeight="1">
      <c r="A91" s="78"/>
      <c r="B91" s="78"/>
      <c r="C91" s="78"/>
      <c r="D91" s="78"/>
      <c r="E91" s="78"/>
      <c r="F91" s="78"/>
      <c r="G91" s="78"/>
      <c r="H91" s="79"/>
      <c r="I91" s="79"/>
      <c r="J91" s="79"/>
      <c r="K91" s="79"/>
      <c r="L91" s="79"/>
      <c r="M91" s="81"/>
    </row>
    <row r="92" ht="15.75" customHeight="1">
      <c r="A92" s="78"/>
      <c r="B92" s="78"/>
      <c r="C92" s="78"/>
      <c r="D92" s="78"/>
      <c r="E92" s="78"/>
      <c r="F92" s="78"/>
      <c r="G92" s="78"/>
      <c r="H92" s="79"/>
      <c r="I92" s="79"/>
      <c r="J92" s="79"/>
      <c r="K92" s="79"/>
      <c r="L92" s="79"/>
      <c r="M92" s="81"/>
    </row>
    <row r="93" ht="15.75" customHeight="1">
      <c r="A93" s="78"/>
      <c r="B93" s="78"/>
      <c r="C93" s="78"/>
      <c r="D93" s="78"/>
      <c r="E93" s="78"/>
      <c r="F93" s="78"/>
      <c r="G93" s="78"/>
      <c r="H93" s="79"/>
      <c r="I93" s="79"/>
      <c r="J93" s="79"/>
      <c r="K93" s="79"/>
      <c r="L93" s="79"/>
      <c r="M93" s="81"/>
    </row>
    <row r="94" ht="15.75" customHeight="1">
      <c r="A94" s="78"/>
      <c r="B94" s="78"/>
      <c r="C94" s="78"/>
      <c r="D94" s="78"/>
      <c r="E94" s="78"/>
      <c r="F94" s="78"/>
      <c r="G94" s="78"/>
      <c r="H94" s="79"/>
      <c r="I94" s="79"/>
      <c r="J94" s="79"/>
      <c r="K94" s="79"/>
      <c r="L94" s="79"/>
      <c r="M94" s="81"/>
    </row>
    <row r="95" ht="15.75" customHeight="1">
      <c r="A95" s="78"/>
      <c r="B95" s="78"/>
      <c r="C95" s="78"/>
      <c r="D95" s="78"/>
      <c r="E95" s="78"/>
      <c r="F95" s="78"/>
      <c r="G95" s="78"/>
      <c r="H95" s="79"/>
      <c r="I95" s="79"/>
      <c r="J95" s="79"/>
      <c r="K95" s="79"/>
      <c r="L95" s="79"/>
      <c r="M95" s="81"/>
    </row>
    <row r="96" ht="15.75" customHeight="1">
      <c r="A96" s="78"/>
      <c r="B96" s="78"/>
      <c r="C96" s="78"/>
      <c r="D96" s="78"/>
      <c r="E96" s="78"/>
      <c r="F96" s="78"/>
      <c r="G96" s="78"/>
      <c r="H96" s="79"/>
      <c r="I96" s="79"/>
      <c r="J96" s="79"/>
      <c r="K96" s="79"/>
      <c r="L96" s="79"/>
      <c r="M96" s="81"/>
    </row>
    <row r="97" ht="15.75" customHeight="1">
      <c r="A97" s="78"/>
      <c r="B97" s="78"/>
      <c r="C97" s="78"/>
      <c r="D97" s="78"/>
      <c r="E97" s="78"/>
      <c r="F97" s="78"/>
      <c r="G97" s="78"/>
      <c r="H97" s="79"/>
      <c r="I97" s="79"/>
      <c r="J97" s="79"/>
      <c r="K97" s="79"/>
      <c r="L97" s="79"/>
      <c r="M97" s="81"/>
    </row>
    <row r="98" ht="15.75" customHeight="1">
      <c r="A98" s="78"/>
      <c r="B98" s="78"/>
      <c r="C98" s="78"/>
      <c r="D98" s="78"/>
      <c r="E98" s="78"/>
      <c r="F98" s="78"/>
      <c r="G98" s="78"/>
      <c r="H98" s="79"/>
      <c r="I98" s="79"/>
      <c r="J98" s="79"/>
      <c r="K98" s="79"/>
      <c r="L98" s="79"/>
      <c r="M98" s="81"/>
    </row>
    <row r="99" ht="15.75" customHeight="1">
      <c r="A99" s="78"/>
      <c r="B99" s="78"/>
      <c r="C99" s="78"/>
      <c r="D99" s="78"/>
      <c r="E99" s="78"/>
      <c r="F99" s="78"/>
      <c r="G99" s="78"/>
      <c r="H99" s="79"/>
      <c r="I99" s="79"/>
      <c r="J99" s="79"/>
      <c r="K99" s="79"/>
      <c r="L99" s="79"/>
      <c r="M99" s="81"/>
    </row>
    <row r="100" ht="15.75" customHeight="1">
      <c r="A100" s="78"/>
      <c r="B100" s="78"/>
      <c r="C100" s="78"/>
      <c r="D100" s="78"/>
      <c r="E100" s="78"/>
      <c r="F100" s="78"/>
      <c r="G100" s="78"/>
      <c r="H100" s="79"/>
      <c r="I100" s="79"/>
      <c r="J100" s="79"/>
      <c r="K100" s="79"/>
      <c r="L100" s="79"/>
      <c r="M100" s="81"/>
    </row>
    <row r="101" ht="15.75" customHeight="1">
      <c r="A101" s="78"/>
      <c r="B101" s="78"/>
      <c r="C101" s="78"/>
      <c r="D101" s="78"/>
      <c r="E101" s="78"/>
      <c r="F101" s="78"/>
      <c r="G101" s="78"/>
      <c r="H101" s="79"/>
      <c r="I101" s="79"/>
      <c r="J101" s="79"/>
      <c r="K101" s="79"/>
      <c r="L101" s="79"/>
      <c r="M101" s="81"/>
    </row>
    <row r="102" ht="15.75" customHeight="1">
      <c r="A102" s="78"/>
      <c r="B102" s="78"/>
      <c r="C102" s="78"/>
      <c r="D102" s="78"/>
      <c r="E102" s="78"/>
      <c r="F102" s="78"/>
      <c r="G102" s="78"/>
      <c r="H102" s="79"/>
      <c r="I102" s="79"/>
      <c r="J102" s="79"/>
      <c r="K102" s="79"/>
      <c r="L102" s="79"/>
      <c r="M102" s="81"/>
    </row>
    <row r="103" ht="15.75" customHeight="1">
      <c r="A103" s="78"/>
      <c r="B103" s="78"/>
      <c r="C103" s="78"/>
      <c r="D103" s="78"/>
      <c r="E103" s="78"/>
      <c r="F103" s="78"/>
      <c r="G103" s="78"/>
      <c r="H103" s="79"/>
      <c r="I103" s="79"/>
      <c r="J103" s="79"/>
      <c r="K103" s="79"/>
      <c r="L103" s="79"/>
      <c r="M103" s="81"/>
    </row>
    <row r="104" ht="15.75" customHeight="1">
      <c r="A104" s="78"/>
      <c r="B104" s="78"/>
      <c r="C104" s="78"/>
      <c r="D104" s="78"/>
      <c r="E104" s="78"/>
      <c r="F104" s="78"/>
      <c r="G104" s="78"/>
      <c r="H104" s="79"/>
      <c r="I104" s="79"/>
      <c r="J104" s="79"/>
      <c r="K104" s="79"/>
      <c r="L104" s="79"/>
      <c r="M104" s="81"/>
    </row>
    <row r="105" ht="15.75" customHeight="1">
      <c r="A105" s="78"/>
      <c r="B105" s="78"/>
      <c r="C105" s="78"/>
      <c r="D105" s="78"/>
      <c r="E105" s="78"/>
      <c r="F105" s="78"/>
      <c r="G105" s="78"/>
      <c r="H105" s="79"/>
      <c r="I105" s="79"/>
      <c r="J105" s="79"/>
      <c r="K105" s="79"/>
      <c r="L105" s="79"/>
      <c r="M105" s="81"/>
    </row>
    <row r="106" ht="15.75" customHeight="1">
      <c r="A106" s="78"/>
      <c r="B106" s="78"/>
      <c r="C106" s="78"/>
      <c r="D106" s="78"/>
      <c r="E106" s="78"/>
      <c r="F106" s="78"/>
      <c r="G106" s="78"/>
      <c r="H106" s="79"/>
      <c r="I106" s="79"/>
      <c r="J106" s="79"/>
      <c r="K106" s="79"/>
      <c r="L106" s="79"/>
      <c r="M106" s="81"/>
    </row>
    <row r="107" ht="15.75" customHeight="1">
      <c r="A107" s="78"/>
      <c r="B107" s="78"/>
      <c r="C107" s="78"/>
      <c r="D107" s="78"/>
      <c r="E107" s="78"/>
      <c r="F107" s="78"/>
      <c r="G107" s="78"/>
      <c r="H107" s="79"/>
      <c r="I107" s="79"/>
      <c r="J107" s="79"/>
      <c r="K107" s="79"/>
      <c r="L107" s="79"/>
      <c r="M107" s="81"/>
    </row>
    <row r="108" ht="15.75" customHeight="1">
      <c r="A108" s="78"/>
      <c r="B108" s="78"/>
      <c r="C108" s="78"/>
      <c r="D108" s="78"/>
      <c r="E108" s="78"/>
      <c r="F108" s="78"/>
      <c r="G108" s="78"/>
      <c r="H108" s="79"/>
      <c r="I108" s="79"/>
      <c r="J108" s="79"/>
      <c r="K108" s="79"/>
      <c r="L108" s="79"/>
      <c r="M108" s="81"/>
    </row>
    <row r="109" ht="15.75" customHeight="1">
      <c r="A109" s="78"/>
      <c r="B109" s="78"/>
      <c r="C109" s="78"/>
      <c r="D109" s="78"/>
      <c r="E109" s="78"/>
      <c r="F109" s="78"/>
      <c r="G109" s="78"/>
      <c r="H109" s="79"/>
      <c r="I109" s="79"/>
      <c r="J109" s="79"/>
      <c r="K109" s="79"/>
      <c r="L109" s="79"/>
      <c r="M109" s="81"/>
    </row>
    <row r="110" ht="15.75" customHeight="1">
      <c r="A110" s="78"/>
      <c r="B110" s="78"/>
      <c r="C110" s="78"/>
      <c r="D110" s="78"/>
      <c r="E110" s="78"/>
      <c r="F110" s="78"/>
      <c r="G110" s="78"/>
      <c r="H110" s="79"/>
      <c r="I110" s="79"/>
      <c r="J110" s="79"/>
      <c r="K110" s="79"/>
      <c r="L110" s="79"/>
      <c r="M110" s="81"/>
    </row>
    <row r="111" ht="15.75" customHeight="1">
      <c r="A111" s="78"/>
      <c r="B111" s="78"/>
      <c r="C111" s="78"/>
      <c r="D111" s="78"/>
      <c r="E111" s="78"/>
      <c r="F111" s="78"/>
      <c r="G111" s="78"/>
      <c r="H111" s="79"/>
      <c r="I111" s="79"/>
      <c r="J111" s="79"/>
      <c r="K111" s="79"/>
      <c r="L111" s="79"/>
      <c r="M111" s="81"/>
    </row>
    <row r="112" ht="15.75" customHeight="1">
      <c r="A112" s="78"/>
      <c r="B112" s="78"/>
      <c r="C112" s="78"/>
      <c r="D112" s="78"/>
      <c r="E112" s="78"/>
      <c r="F112" s="78"/>
      <c r="G112" s="78"/>
      <c r="H112" s="79"/>
      <c r="I112" s="79"/>
      <c r="J112" s="79"/>
      <c r="K112" s="79"/>
      <c r="L112" s="79"/>
      <c r="M112" s="81"/>
    </row>
    <row r="113" ht="15.75" customHeight="1">
      <c r="A113" s="78"/>
      <c r="B113" s="78"/>
      <c r="C113" s="78"/>
      <c r="D113" s="78"/>
      <c r="E113" s="78"/>
      <c r="F113" s="78"/>
      <c r="G113" s="78"/>
      <c r="H113" s="79"/>
      <c r="I113" s="79"/>
      <c r="J113" s="79"/>
      <c r="K113" s="79"/>
      <c r="L113" s="79"/>
      <c r="M113" s="81"/>
    </row>
    <row r="114" ht="15.75" customHeight="1">
      <c r="A114" s="78"/>
      <c r="B114" s="78"/>
      <c r="C114" s="78"/>
      <c r="D114" s="78"/>
      <c r="E114" s="78"/>
      <c r="F114" s="78"/>
      <c r="G114" s="78"/>
      <c r="H114" s="79"/>
      <c r="I114" s="79"/>
      <c r="J114" s="79"/>
      <c r="K114" s="79"/>
      <c r="L114" s="79"/>
      <c r="M114" s="81"/>
    </row>
    <row r="115" ht="15.75" customHeight="1">
      <c r="A115" s="78"/>
      <c r="B115" s="78"/>
      <c r="C115" s="78"/>
      <c r="D115" s="78"/>
      <c r="E115" s="78"/>
      <c r="F115" s="78"/>
      <c r="G115" s="78"/>
      <c r="H115" s="79"/>
      <c r="I115" s="79"/>
      <c r="J115" s="79"/>
      <c r="K115" s="79"/>
      <c r="L115" s="79"/>
      <c r="M115" s="81"/>
    </row>
    <row r="116" ht="15.75" customHeight="1">
      <c r="A116" s="78"/>
      <c r="B116" s="78"/>
      <c r="C116" s="78"/>
      <c r="D116" s="78"/>
      <c r="E116" s="78"/>
      <c r="F116" s="78"/>
      <c r="G116" s="78"/>
      <c r="H116" s="79"/>
      <c r="I116" s="79"/>
      <c r="J116" s="79"/>
      <c r="K116" s="79"/>
      <c r="L116" s="79"/>
      <c r="M116" s="81"/>
    </row>
    <row r="117" ht="15.75" customHeight="1">
      <c r="A117" s="78"/>
      <c r="B117" s="78"/>
      <c r="C117" s="78"/>
      <c r="D117" s="78"/>
      <c r="E117" s="78"/>
      <c r="F117" s="78"/>
      <c r="G117" s="78"/>
      <c r="H117" s="79"/>
      <c r="I117" s="79"/>
      <c r="J117" s="79"/>
      <c r="K117" s="79"/>
      <c r="L117" s="79"/>
      <c r="M117" s="81"/>
    </row>
    <row r="118" ht="15.75" customHeight="1">
      <c r="A118" s="78"/>
      <c r="B118" s="78"/>
      <c r="C118" s="78"/>
      <c r="D118" s="78"/>
      <c r="E118" s="78"/>
      <c r="F118" s="78"/>
      <c r="G118" s="78"/>
      <c r="H118" s="79"/>
      <c r="I118" s="79"/>
      <c r="J118" s="79"/>
      <c r="K118" s="79"/>
      <c r="L118" s="79"/>
      <c r="M118" s="81"/>
    </row>
    <row r="119" ht="15.75" customHeight="1">
      <c r="A119" s="78"/>
      <c r="B119" s="78"/>
      <c r="C119" s="78"/>
      <c r="D119" s="78"/>
      <c r="E119" s="78"/>
      <c r="F119" s="78"/>
      <c r="G119" s="78"/>
      <c r="H119" s="79"/>
      <c r="I119" s="79"/>
      <c r="J119" s="79"/>
      <c r="K119" s="79"/>
      <c r="L119" s="79"/>
      <c r="M119" s="81"/>
    </row>
    <row r="120" ht="15.75" customHeight="1">
      <c r="A120" s="78"/>
      <c r="B120" s="78"/>
      <c r="C120" s="78"/>
      <c r="D120" s="78"/>
      <c r="E120" s="78"/>
      <c r="F120" s="78"/>
      <c r="G120" s="78"/>
      <c r="H120" s="79"/>
      <c r="I120" s="79"/>
      <c r="J120" s="79"/>
      <c r="K120" s="79"/>
      <c r="L120" s="79"/>
      <c r="M120" s="81"/>
    </row>
    <row r="121" ht="15.75" customHeight="1">
      <c r="A121" s="78"/>
      <c r="B121" s="78"/>
      <c r="C121" s="78"/>
      <c r="D121" s="78"/>
      <c r="E121" s="78"/>
      <c r="F121" s="78"/>
      <c r="G121" s="78"/>
      <c r="H121" s="79"/>
      <c r="I121" s="79"/>
      <c r="J121" s="79"/>
      <c r="K121" s="79"/>
      <c r="L121" s="79"/>
      <c r="M121" s="81"/>
    </row>
    <row r="122" ht="15.75" customHeight="1">
      <c r="A122" s="78"/>
      <c r="B122" s="78"/>
      <c r="C122" s="78"/>
      <c r="D122" s="78"/>
      <c r="E122" s="78"/>
      <c r="F122" s="78"/>
      <c r="G122" s="78"/>
      <c r="H122" s="79"/>
      <c r="I122" s="79"/>
      <c r="J122" s="79"/>
      <c r="K122" s="79"/>
      <c r="L122" s="79"/>
      <c r="M122" s="81"/>
    </row>
    <row r="123" ht="15.75" customHeight="1">
      <c r="A123" s="78"/>
      <c r="B123" s="78"/>
      <c r="C123" s="78"/>
      <c r="D123" s="78"/>
      <c r="E123" s="78"/>
      <c r="F123" s="78"/>
      <c r="G123" s="78"/>
      <c r="H123" s="79"/>
      <c r="I123" s="79"/>
      <c r="J123" s="79"/>
      <c r="K123" s="79"/>
      <c r="L123" s="79"/>
      <c r="M123" s="81"/>
    </row>
    <row r="124" ht="15.75" customHeight="1">
      <c r="A124" s="78"/>
      <c r="B124" s="78"/>
      <c r="C124" s="78"/>
      <c r="D124" s="78"/>
      <c r="E124" s="78"/>
      <c r="F124" s="78"/>
      <c r="G124" s="78"/>
      <c r="H124" s="79"/>
      <c r="I124" s="79"/>
      <c r="J124" s="79"/>
      <c r="K124" s="79"/>
      <c r="L124" s="79"/>
      <c r="M124" s="81"/>
    </row>
    <row r="125" ht="15.75" customHeight="1">
      <c r="A125" s="78"/>
      <c r="B125" s="78"/>
      <c r="C125" s="78"/>
      <c r="D125" s="78"/>
      <c r="E125" s="78"/>
      <c r="F125" s="78"/>
      <c r="G125" s="78"/>
      <c r="H125" s="79"/>
      <c r="I125" s="79"/>
      <c r="J125" s="79"/>
      <c r="K125" s="79"/>
      <c r="L125" s="79"/>
      <c r="M125" s="81"/>
    </row>
    <row r="126" ht="15.75" customHeight="1">
      <c r="A126" s="78"/>
      <c r="B126" s="78"/>
      <c r="C126" s="78"/>
      <c r="D126" s="78"/>
      <c r="E126" s="78"/>
      <c r="F126" s="78"/>
      <c r="G126" s="78"/>
      <c r="H126" s="79"/>
      <c r="I126" s="79"/>
      <c r="J126" s="79"/>
      <c r="K126" s="79"/>
      <c r="L126" s="79"/>
      <c r="M126" s="81"/>
    </row>
    <row r="127" ht="15.75" customHeight="1">
      <c r="A127" s="78"/>
      <c r="B127" s="78"/>
      <c r="C127" s="78"/>
      <c r="D127" s="78"/>
      <c r="E127" s="78"/>
      <c r="F127" s="78"/>
      <c r="G127" s="78"/>
      <c r="H127" s="79"/>
      <c r="I127" s="79"/>
      <c r="J127" s="79"/>
      <c r="K127" s="79"/>
      <c r="L127" s="79"/>
      <c r="M127" s="81"/>
    </row>
    <row r="128" ht="15.75" customHeight="1">
      <c r="A128" s="78"/>
      <c r="B128" s="78"/>
      <c r="C128" s="78"/>
      <c r="D128" s="78"/>
      <c r="E128" s="78"/>
      <c r="F128" s="78"/>
      <c r="G128" s="78"/>
      <c r="H128" s="79"/>
      <c r="I128" s="79"/>
      <c r="J128" s="79"/>
      <c r="K128" s="79"/>
      <c r="L128" s="79"/>
      <c r="M128" s="81"/>
    </row>
    <row r="129" ht="15.75" customHeight="1">
      <c r="A129" s="78"/>
      <c r="B129" s="78"/>
      <c r="C129" s="78"/>
      <c r="D129" s="78"/>
      <c r="E129" s="78"/>
      <c r="F129" s="78"/>
      <c r="G129" s="78"/>
      <c r="H129" s="79"/>
      <c r="I129" s="79"/>
      <c r="J129" s="79"/>
      <c r="K129" s="79"/>
      <c r="L129" s="79"/>
      <c r="M129" s="81"/>
    </row>
    <row r="130" ht="15.75" customHeight="1">
      <c r="A130" s="78"/>
      <c r="B130" s="78"/>
      <c r="C130" s="78"/>
      <c r="D130" s="78"/>
      <c r="E130" s="78"/>
      <c r="F130" s="78"/>
      <c r="G130" s="78"/>
      <c r="H130" s="79"/>
      <c r="I130" s="79"/>
      <c r="J130" s="79"/>
      <c r="K130" s="79"/>
      <c r="L130" s="79"/>
      <c r="M130" s="81"/>
    </row>
    <row r="131" ht="15.75" customHeight="1">
      <c r="A131" s="78"/>
      <c r="B131" s="78"/>
      <c r="C131" s="78"/>
      <c r="D131" s="78"/>
      <c r="E131" s="78"/>
      <c r="F131" s="78"/>
      <c r="G131" s="78"/>
      <c r="H131" s="79"/>
      <c r="I131" s="79"/>
      <c r="J131" s="79"/>
      <c r="K131" s="79"/>
      <c r="L131" s="79"/>
      <c r="M131" s="81"/>
    </row>
    <row r="132" ht="15.75" customHeight="1">
      <c r="A132" s="78"/>
      <c r="B132" s="78"/>
      <c r="C132" s="78"/>
      <c r="D132" s="78"/>
      <c r="E132" s="78"/>
      <c r="F132" s="78"/>
      <c r="G132" s="78"/>
      <c r="H132" s="79"/>
      <c r="I132" s="79"/>
      <c r="J132" s="79"/>
      <c r="K132" s="79"/>
      <c r="L132" s="79"/>
      <c r="M132" s="81"/>
    </row>
    <row r="133" ht="15.75" customHeight="1">
      <c r="A133" s="78"/>
      <c r="B133" s="78"/>
      <c r="C133" s="78"/>
      <c r="D133" s="78"/>
      <c r="E133" s="78"/>
      <c r="F133" s="78"/>
      <c r="G133" s="78"/>
      <c r="H133" s="79"/>
      <c r="I133" s="79"/>
      <c r="J133" s="79"/>
      <c r="K133" s="79"/>
      <c r="L133" s="79"/>
      <c r="M133" s="81"/>
    </row>
    <row r="134" ht="15.75" customHeight="1">
      <c r="A134" s="78"/>
      <c r="B134" s="78"/>
      <c r="C134" s="78"/>
      <c r="D134" s="78"/>
      <c r="E134" s="78"/>
      <c r="F134" s="78"/>
      <c r="G134" s="78"/>
      <c r="H134" s="79"/>
      <c r="I134" s="79"/>
      <c r="J134" s="79"/>
      <c r="K134" s="79"/>
      <c r="L134" s="79"/>
      <c r="M134" s="81"/>
    </row>
    <row r="135" ht="15.75" customHeight="1">
      <c r="A135" s="78"/>
      <c r="B135" s="78"/>
      <c r="C135" s="78"/>
      <c r="D135" s="78"/>
      <c r="E135" s="78"/>
      <c r="F135" s="78"/>
      <c r="G135" s="78"/>
      <c r="H135" s="79"/>
      <c r="I135" s="79"/>
      <c r="J135" s="79"/>
      <c r="K135" s="79"/>
      <c r="L135" s="79"/>
      <c r="M135" s="81"/>
    </row>
    <row r="136" ht="15.75" customHeight="1">
      <c r="A136" s="78"/>
      <c r="B136" s="78"/>
      <c r="C136" s="78"/>
      <c r="D136" s="78"/>
      <c r="E136" s="78"/>
      <c r="F136" s="78"/>
      <c r="G136" s="78"/>
      <c r="H136" s="79"/>
      <c r="I136" s="79"/>
      <c r="J136" s="79"/>
      <c r="K136" s="79"/>
      <c r="L136" s="79"/>
      <c r="M136" s="81"/>
    </row>
    <row r="137" ht="15.75" customHeight="1">
      <c r="A137" s="78"/>
      <c r="B137" s="78"/>
      <c r="C137" s="78"/>
      <c r="D137" s="78"/>
      <c r="E137" s="78"/>
      <c r="F137" s="78"/>
      <c r="G137" s="78"/>
      <c r="H137" s="79"/>
      <c r="I137" s="79"/>
      <c r="J137" s="79"/>
      <c r="K137" s="79"/>
      <c r="L137" s="79"/>
      <c r="M137" s="81"/>
    </row>
    <row r="138" ht="15.75" customHeight="1">
      <c r="A138" s="78"/>
      <c r="B138" s="78"/>
      <c r="C138" s="78"/>
      <c r="D138" s="78"/>
      <c r="E138" s="78"/>
      <c r="F138" s="78"/>
      <c r="G138" s="78"/>
      <c r="H138" s="79"/>
      <c r="I138" s="79"/>
      <c r="J138" s="79"/>
      <c r="K138" s="79"/>
      <c r="L138" s="79"/>
      <c r="M138" s="81"/>
    </row>
    <row r="139" ht="15.75" customHeight="1">
      <c r="A139" s="78"/>
      <c r="B139" s="78"/>
      <c r="C139" s="78"/>
      <c r="D139" s="78"/>
      <c r="E139" s="78"/>
      <c r="F139" s="78"/>
      <c r="G139" s="78"/>
      <c r="H139" s="79"/>
      <c r="I139" s="79"/>
      <c r="J139" s="79"/>
      <c r="K139" s="79"/>
      <c r="L139" s="79"/>
      <c r="M139" s="81"/>
    </row>
    <row r="140" ht="15.75" customHeight="1">
      <c r="A140" s="78"/>
      <c r="B140" s="78"/>
      <c r="C140" s="78"/>
      <c r="D140" s="78"/>
      <c r="E140" s="78"/>
      <c r="F140" s="78"/>
      <c r="G140" s="78"/>
      <c r="H140" s="79"/>
      <c r="I140" s="79"/>
      <c r="J140" s="79"/>
      <c r="K140" s="79"/>
      <c r="L140" s="79"/>
      <c r="M140" s="81"/>
    </row>
    <row r="141" ht="15.75" customHeight="1">
      <c r="A141" s="78"/>
      <c r="B141" s="78"/>
      <c r="C141" s="78"/>
      <c r="D141" s="78"/>
      <c r="E141" s="78"/>
      <c r="F141" s="78"/>
      <c r="G141" s="78"/>
      <c r="H141" s="79"/>
      <c r="I141" s="79"/>
      <c r="J141" s="79"/>
      <c r="K141" s="79"/>
      <c r="L141" s="79"/>
      <c r="M141" s="81"/>
    </row>
    <row r="142" ht="15.75" customHeight="1">
      <c r="A142" s="78"/>
      <c r="B142" s="78"/>
      <c r="C142" s="78"/>
      <c r="D142" s="78"/>
      <c r="E142" s="78"/>
      <c r="F142" s="78"/>
      <c r="G142" s="78"/>
      <c r="H142" s="79"/>
      <c r="I142" s="79"/>
      <c r="J142" s="79"/>
      <c r="K142" s="79"/>
      <c r="L142" s="79"/>
      <c r="M142" s="81"/>
    </row>
    <row r="143" ht="15.75" customHeight="1">
      <c r="A143" s="78"/>
      <c r="B143" s="78"/>
      <c r="C143" s="78"/>
      <c r="D143" s="78"/>
      <c r="E143" s="78"/>
      <c r="F143" s="78"/>
      <c r="G143" s="78"/>
      <c r="H143" s="79"/>
      <c r="I143" s="79"/>
      <c r="J143" s="79"/>
      <c r="K143" s="79"/>
      <c r="L143" s="79"/>
      <c r="M143" s="81"/>
    </row>
    <row r="144" ht="15.75" customHeight="1">
      <c r="A144" s="78"/>
      <c r="B144" s="78"/>
      <c r="C144" s="78"/>
      <c r="D144" s="78"/>
      <c r="E144" s="78"/>
      <c r="F144" s="78"/>
      <c r="G144" s="78"/>
      <c r="H144" s="79"/>
      <c r="I144" s="79"/>
      <c r="J144" s="79"/>
      <c r="K144" s="79"/>
      <c r="L144" s="79"/>
      <c r="M144" s="81"/>
    </row>
    <row r="145" ht="15.75" customHeight="1">
      <c r="A145" s="78"/>
      <c r="B145" s="78"/>
      <c r="C145" s="78"/>
      <c r="D145" s="78"/>
      <c r="E145" s="78"/>
      <c r="F145" s="78"/>
      <c r="G145" s="78"/>
      <c r="H145" s="79"/>
      <c r="I145" s="79"/>
      <c r="J145" s="79"/>
      <c r="K145" s="79"/>
      <c r="L145" s="79"/>
      <c r="M145" s="81"/>
    </row>
    <row r="146" ht="15.75" customHeight="1">
      <c r="A146" s="78"/>
      <c r="B146" s="78"/>
      <c r="C146" s="78"/>
      <c r="D146" s="78"/>
      <c r="E146" s="78"/>
      <c r="F146" s="78"/>
      <c r="G146" s="78"/>
      <c r="H146" s="79"/>
      <c r="I146" s="79"/>
      <c r="J146" s="79"/>
      <c r="K146" s="79"/>
      <c r="L146" s="79"/>
      <c r="M146" s="81"/>
    </row>
    <row r="147" ht="15.75" customHeight="1">
      <c r="A147" s="78"/>
      <c r="B147" s="78"/>
      <c r="C147" s="78"/>
      <c r="D147" s="78"/>
      <c r="E147" s="78"/>
      <c r="F147" s="78"/>
      <c r="G147" s="78"/>
      <c r="H147" s="79"/>
      <c r="I147" s="79"/>
      <c r="J147" s="79"/>
      <c r="K147" s="79"/>
      <c r="L147" s="79"/>
      <c r="M147" s="81"/>
    </row>
    <row r="148" ht="15.75" customHeight="1">
      <c r="A148" s="78"/>
      <c r="B148" s="78"/>
      <c r="C148" s="78"/>
      <c r="D148" s="78"/>
      <c r="E148" s="78"/>
      <c r="F148" s="78"/>
      <c r="G148" s="78"/>
      <c r="H148" s="79"/>
      <c r="I148" s="79"/>
      <c r="J148" s="79"/>
      <c r="K148" s="79"/>
      <c r="L148" s="79"/>
      <c r="M148" s="81"/>
    </row>
    <row r="149" ht="15.75" customHeight="1">
      <c r="A149" s="78"/>
      <c r="B149" s="78"/>
      <c r="C149" s="78"/>
      <c r="D149" s="78"/>
      <c r="E149" s="78"/>
      <c r="F149" s="78"/>
      <c r="G149" s="78"/>
      <c r="H149" s="79"/>
      <c r="I149" s="79"/>
      <c r="J149" s="79"/>
      <c r="K149" s="79"/>
      <c r="L149" s="79"/>
      <c r="M149" s="81"/>
    </row>
    <row r="150" ht="15.75" customHeight="1">
      <c r="A150" s="78"/>
      <c r="B150" s="78"/>
      <c r="C150" s="78"/>
      <c r="D150" s="78"/>
      <c r="E150" s="78"/>
      <c r="F150" s="78"/>
      <c r="G150" s="78"/>
      <c r="H150" s="79"/>
      <c r="I150" s="79"/>
      <c r="J150" s="79"/>
      <c r="K150" s="79"/>
      <c r="L150" s="79"/>
      <c r="M150" s="81"/>
    </row>
    <row r="151" ht="15.75" customHeight="1">
      <c r="A151" s="78"/>
      <c r="B151" s="78"/>
      <c r="C151" s="78"/>
      <c r="D151" s="78"/>
      <c r="E151" s="78"/>
      <c r="F151" s="78"/>
      <c r="G151" s="78"/>
      <c r="H151" s="79"/>
      <c r="I151" s="79"/>
      <c r="J151" s="79"/>
      <c r="K151" s="79"/>
      <c r="L151" s="79"/>
      <c r="M151" s="81"/>
    </row>
    <row r="152" ht="15.75" customHeight="1">
      <c r="A152" s="78"/>
      <c r="B152" s="78"/>
      <c r="C152" s="78"/>
      <c r="D152" s="78"/>
      <c r="E152" s="78"/>
      <c r="F152" s="78"/>
      <c r="G152" s="78"/>
      <c r="H152" s="79"/>
      <c r="I152" s="79"/>
      <c r="J152" s="79"/>
      <c r="K152" s="79"/>
      <c r="L152" s="79"/>
      <c r="M152" s="81"/>
    </row>
    <row r="153" ht="15.75" customHeight="1">
      <c r="A153" s="78"/>
      <c r="B153" s="78"/>
      <c r="C153" s="78"/>
      <c r="D153" s="78"/>
      <c r="E153" s="78"/>
      <c r="F153" s="78"/>
      <c r="G153" s="78"/>
      <c r="H153" s="79"/>
      <c r="I153" s="79"/>
      <c r="J153" s="79"/>
      <c r="K153" s="79"/>
      <c r="L153" s="79"/>
      <c r="M153" s="81"/>
    </row>
    <row r="154" ht="15.75" customHeight="1">
      <c r="A154" s="78"/>
      <c r="B154" s="78"/>
      <c r="C154" s="78"/>
      <c r="D154" s="78"/>
      <c r="E154" s="78"/>
      <c r="F154" s="78"/>
      <c r="G154" s="78"/>
      <c r="H154" s="79"/>
      <c r="I154" s="79"/>
      <c r="J154" s="79"/>
      <c r="K154" s="79"/>
      <c r="L154" s="79"/>
      <c r="M154" s="81"/>
    </row>
    <row r="155" ht="15.75" customHeight="1">
      <c r="A155" s="78"/>
      <c r="B155" s="78"/>
      <c r="C155" s="78"/>
      <c r="D155" s="78"/>
      <c r="E155" s="78"/>
      <c r="F155" s="78"/>
      <c r="G155" s="78"/>
      <c r="H155" s="79"/>
      <c r="I155" s="79"/>
      <c r="J155" s="79"/>
      <c r="K155" s="79"/>
      <c r="L155" s="79"/>
      <c r="M155" s="81"/>
    </row>
    <row r="156" ht="15.75" customHeight="1">
      <c r="A156" s="78"/>
      <c r="B156" s="78"/>
      <c r="C156" s="78"/>
      <c r="D156" s="78"/>
      <c r="E156" s="78"/>
      <c r="F156" s="78"/>
      <c r="G156" s="78"/>
      <c r="H156" s="79"/>
      <c r="I156" s="79"/>
      <c r="J156" s="79"/>
      <c r="K156" s="79"/>
      <c r="L156" s="79"/>
      <c r="M156" s="81"/>
    </row>
    <row r="157" ht="15.75" customHeight="1">
      <c r="A157" s="78"/>
      <c r="B157" s="78"/>
      <c r="C157" s="78"/>
      <c r="D157" s="78"/>
      <c r="E157" s="78"/>
      <c r="F157" s="78"/>
      <c r="G157" s="78"/>
      <c r="H157" s="79"/>
      <c r="I157" s="79"/>
      <c r="J157" s="79"/>
      <c r="K157" s="79"/>
      <c r="L157" s="79"/>
      <c r="M157" s="81"/>
    </row>
    <row r="158" ht="15.75" customHeight="1">
      <c r="A158" s="78"/>
      <c r="B158" s="78"/>
      <c r="C158" s="78"/>
      <c r="D158" s="78"/>
      <c r="E158" s="78"/>
      <c r="F158" s="78"/>
      <c r="G158" s="78"/>
      <c r="H158" s="79"/>
      <c r="I158" s="79"/>
      <c r="J158" s="79"/>
      <c r="K158" s="79"/>
      <c r="L158" s="79"/>
      <c r="M158" s="81"/>
    </row>
    <row r="159" ht="15.75" customHeight="1">
      <c r="A159" s="78"/>
      <c r="B159" s="78"/>
      <c r="C159" s="78"/>
      <c r="D159" s="78"/>
      <c r="E159" s="78"/>
      <c r="F159" s="78"/>
      <c r="G159" s="78"/>
      <c r="H159" s="79"/>
      <c r="I159" s="79"/>
      <c r="J159" s="79"/>
      <c r="K159" s="79"/>
      <c r="L159" s="79"/>
      <c r="M159" s="81"/>
    </row>
    <row r="160" ht="15.75" customHeight="1">
      <c r="A160" s="78"/>
      <c r="B160" s="78"/>
      <c r="C160" s="78"/>
      <c r="D160" s="78"/>
      <c r="E160" s="78"/>
      <c r="F160" s="78"/>
      <c r="G160" s="78"/>
      <c r="H160" s="79"/>
      <c r="I160" s="79"/>
      <c r="J160" s="79"/>
      <c r="K160" s="79"/>
      <c r="L160" s="79"/>
      <c r="M160" s="81"/>
    </row>
    <row r="161" ht="15.75" customHeight="1">
      <c r="A161" s="78"/>
      <c r="B161" s="78"/>
      <c r="C161" s="78"/>
      <c r="D161" s="78"/>
      <c r="E161" s="78"/>
      <c r="F161" s="78"/>
      <c r="G161" s="78"/>
      <c r="H161" s="79"/>
      <c r="I161" s="79"/>
      <c r="J161" s="79"/>
      <c r="K161" s="79"/>
      <c r="L161" s="79"/>
      <c r="M161" s="81"/>
    </row>
    <row r="162" ht="15.75" customHeight="1">
      <c r="A162" s="78"/>
      <c r="B162" s="78"/>
      <c r="C162" s="78"/>
      <c r="D162" s="78"/>
      <c r="E162" s="78"/>
      <c r="F162" s="78"/>
      <c r="G162" s="78"/>
      <c r="H162" s="79"/>
      <c r="I162" s="79"/>
      <c r="J162" s="79"/>
      <c r="K162" s="79"/>
      <c r="L162" s="79"/>
      <c r="M162" s="81"/>
    </row>
    <row r="163" ht="15.75" customHeight="1">
      <c r="A163" s="78"/>
      <c r="B163" s="78"/>
      <c r="C163" s="78"/>
      <c r="D163" s="78"/>
      <c r="E163" s="78"/>
      <c r="F163" s="78"/>
      <c r="G163" s="78"/>
      <c r="H163" s="79"/>
      <c r="I163" s="79"/>
      <c r="J163" s="79"/>
      <c r="K163" s="79"/>
      <c r="L163" s="79"/>
      <c r="M163" s="81"/>
    </row>
    <row r="164" ht="15.75" customHeight="1">
      <c r="A164" s="78"/>
      <c r="B164" s="78"/>
      <c r="C164" s="78"/>
      <c r="D164" s="78"/>
      <c r="E164" s="78"/>
      <c r="F164" s="78"/>
      <c r="G164" s="78"/>
      <c r="H164" s="79"/>
      <c r="I164" s="79"/>
      <c r="J164" s="79"/>
      <c r="K164" s="79"/>
      <c r="L164" s="79"/>
      <c r="M164" s="81"/>
    </row>
    <row r="165" ht="15.75" customHeight="1">
      <c r="A165" s="78"/>
      <c r="B165" s="78"/>
      <c r="C165" s="78"/>
      <c r="D165" s="78"/>
      <c r="E165" s="78"/>
      <c r="F165" s="78"/>
      <c r="G165" s="78"/>
      <c r="H165" s="79"/>
      <c r="I165" s="79"/>
      <c r="J165" s="79"/>
      <c r="K165" s="79"/>
      <c r="L165" s="79"/>
      <c r="M165" s="81"/>
    </row>
    <row r="166" ht="15.75" customHeight="1">
      <c r="A166" s="78"/>
      <c r="B166" s="78"/>
      <c r="C166" s="78"/>
      <c r="D166" s="78"/>
      <c r="E166" s="78"/>
      <c r="F166" s="78"/>
      <c r="G166" s="78"/>
      <c r="H166" s="79"/>
      <c r="I166" s="79"/>
      <c r="J166" s="79"/>
      <c r="K166" s="79"/>
      <c r="L166" s="79"/>
      <c r="M166" s="81"/>
    </row>
    <row r="167" ht="15.75" customHeight="1">
      <c r="A167" s="78"/>
      <c r="B167" s="78"/>
      <c r="C167" s="78"/>
      <c r="D167" s="78"/>
      <c r="E167" s="78"/>
      <c r="F167" s="78"/>
      <c r="G167" s="78"/>
      <c r="H167" s="79"/>
      <c r="I167" s="79"/>
      <c r="J167" s="79"/>
      <c r="K167" s="79"/>
      <c r="L167" s="79"/>
      <c r="M167" s="81"/>
    </row>
    <row r="168" ht="15.75" customHeight="1">
      <c r="A168" s="78"/>
      <c r="B168" s="78"/>
      <c r="C168" s="78"/>
      <c r="D168" s="78"/>
      <c r="E168" s="78"/>
      <c r="F168" s="78"/>
      <c r="G168" s="78"/>
      <c r="H168" s="79"/>
      <c r="I168" s="79"/>
      <c r="J168" s="79"/>
      <c r="K168" s="79"/>
      <c r="L168" s="79"/>
      <c r="M168" s="81"/>
    </row>
    <row r="169" ht="15.75" customHeight="1">
      <c r="A169" s="78"/>
      <c r="B169" s="78"/>
      <c r="C169" s="78"/>
      <c r="D169" s="78"/>
      <c r="E169" s="78"/>
      <c r="F169" s="78"/>
      <c r="G169" s="78"/>
      <c r="H169" s="79"/>
      <c r="I169" s="79"/>
      <c r="J169" s="79"/>
      <c r="K169" s="79"/>
      <c r="L169" s="79"/>
      <c r="M169" s="81"/>
    </row>
    <row r="170" ht="15.75" customHeight="1">
      <c r="A170" s="78"/>
      <c r="B170" s="78"/>
      <c r="C170" s="78"/>
      <c r="D170" s="78"/>
      <c r="E170" s="78"/>
      <c r="F170" s="78"/>
      <c r="G170" s="78"/>
      <c r="H170" s="79"/>
      <c r="I170" s="79"/>
      <c r="J170" s="79"/>
      <c r="K170" s="79"/>
      <c r="L170" s="79"/>
      <c r="M170" s="81"/>
    </row>
    <row r="171" ht="15.75" customHeight="1">
      <c r="A171" s="78"/>
      <c r="B171" s="78"/>
      <c r="C171" s="78"/>
      <c r="D171" s="78"/>
      <c r="E171" s="78"/>
      <c r="F171" s="78"/>
      <c r="G171" s="78"/>
      <c r="H171" s="79"/>
      <c r="I171" s="79"/>
      <c r="J171" s="79"/>
      <c r="K171" s="79"/>
      <c r="L171" s="79"/>
      <c r="M171" s="81"/>
    </row>
    <row r="172" ht="15.75" customHeight="1">
      <c r="A172" s="78"/>
      <c r="B172" s="78"/>
      <c r="C172" s="78"/>
      <c r="D172" s="78"/>
      <c r="E172" s="78"/>
      <c r="F172" s="78"/>
      <c r="G172" s="78"/>
      <c r="H172" s="79"/>
      <c r="I172" s="79"/>
      <c r="J172" s="79"/>
      <c r="K172" s="79"/>
      <c r="L172" s="79"/>
      <c r="M172" s="81"/>
    </row>
    <row r="173" ht="15.75" customHeight="1">
      <c r="A173" s="78"/>
      <c r="B173" s="78"/>
      <c r="C173" s="78"/>
      <c r="D173" s="78"/>
      <c r="E173" s="78"/>
      <c r="F173" s="78"/>
      <c r="G173" s="78"/>
      <c r="H173" s="79"/>
      <c r="I173" s="79"/>
      <c r="J173" s="79"/>
      <c r="K173" s="79"/>
      <c r="L173" s="79"/>
      <c r="M173" s="81"/>
    </row>
    <row r="174" ht="15.75" customHeight="1">
      <c r="A174" s="78"/>
      <c r="B174" s="78"/>
      <c r="C174" s="78"/>
      <c r="D174" s="78"/>
      <c r="E174" s="78"/>
      <c r="F174" s="78"/>
      <c r="G174" s="78"/>
      <c r="H174" s="79"/>
      <c r="I174" s="79"/>
      <c r="J174" s="79"/>
      <c r="K174" s="79"/>
      <c r="L174" s="79"/>
      <c r="M174" s="81"/>
    </row>
    <row r="175" ht="15.75" customHeight="1">
      <c r="A175" s="78"/>
      <c r="B175" s="78"/>
      <c r="C175" s="78"/>
      <c r="D175" s="78"/>
      <c r="E175" s="78"/>
      <c r="F175" s="78"/>
      <c r="G175" s="78"/>
      <c r="H175" s="79"/>
      <c r="I175" s="79"/>
      <c r="J175" s="79"/>
      <c r="K175" s="79"/>
      <c r="L175" s="79"/>
      <c r="M175" s="81"/>
    </row>
    <row r="176" ht="15.75" customHeight="1">
      <c r="A176" s="78"/>
      <c r="B176" s="78"/>
      <c r="C176" s="78"/>
      <c r="D176" s="78"/>
      <c r="E176" s="78"/>
      <c r="F176" s="78"/>
      <c r="G176" s="78"/>
      <c r="H176" s="79"/>
      <c r="I176" s="79"/>
      <c r="J176" s="79"/>
      <c r="K176" s="79"/>
      <c r="L176" s="79"/>
      <c r="M176" s="81"/>
    </row>
    <row r="177" ht="15.75" customHeight="1">
      <c r="A177" s="78"/>
      <c r="B177" s="78"/>
      <c r="C177" s="78"/>
      <c r="D177" s="78"/>
      <c r="E177" s="78"/>
      <c r="F177" s="78"/>
      <c r="G177" s="78"/>
      <c r="H177" s="79"/>
      <c r="I177" s="79"/>
      <c r="J177" s="79"/>
      <c r="K177" s="79"/>
      <c r="L177" s="79"/>
      <c r="M177" s="81"/>
    </row>
    <row r="178" ht="15.75" customHeight="1">
      <c r="A178" s="78"/>
      <c r="B178" s="78"/>
      <c r="C178" s="78"/>
      <c r="D178" s="78"/>
      <c r="E178" s="78"/>
      <c r="F178" s="78"/>
      <c r="G178" s="78"/>
      <c r="H178" s="79"/>
      <c r="I178" s="79"/>
      <c r="J178" s="79"/>
      <c r="K178" s="79"/>
      <c r="L178" s="79"/>
      <c r="M178" s="81"/>
    </row>
    <row r="179" ht="15.75" customHeight="1">
      <c r="A179" s="78"/>
      <c r="B179" s="78"/>
      <c r="C179" s="78"/>
      <c r="D179" s="78"/>
      <c r="E179" s="78"/>
      <c r="F179" s="78"/>
      <c r="G179" s="78"/>
      <c r="H179" s="79"/>
      <c r="I179" s="79"/>
      <c r="J179" s="79"/>
      <c r="K179" s="79"/>
      <c r="L179" s="79"/>
      <c r="M179" s="81"/>
    </row>
    <row r="180" ht="15.75" customHeight="1">
      <c r="A180" s="78"/>
      <c r="B180" s="78"/>
      <c r="C180" s="78"/>
      <c r="D180" s="78"/>
      <c r="E180" s="78"/>
      <c r="F180" s="78"/>
      <c r="G180" s="78"/>
      <c r="H180" s="79"/>
      <c r="I180" s="79"/>
      <c r="J180" s="79"/>
      <c r="K180" s="79"/>
      <c r="L180" s="79"/>
      <c r="M180" s="81"/>
    </row>
    <row r="181" ht="15.75" customHeight="1">
      <c r="A181" s="78"/>
      <c r="B181" s="78"/>
      <c r="C181" s="78"/>
      <c r="D181" s="78"/>
      <c r="E181" s="78"/>
      <c r="F181" s="78"/>
      <c r="G181" s="78"/>
      <c r="H181" s="79"/>
      <c r="I181" s="79"/>
      <c r="J181" s="79"/>
      <c r="K181" s="79"/>
      <c r="L181" s="79"/>
      <c r="M181" s="81"/>
    </row>
    <row r="182" ht="15.75" customHeight="1">
      <c r="A182" s="78"/>
      <c r="B182" s="78"/>
      <c r="C182" s="78"/>
      <c r="D182" s="78"/>
      <c r="E182" s="78"/>
      <c r="F182" s="78"/>
      <c r="G182" s="78"/>
      <c r="H182" s="79"/>
      <c r="I182" s="79"/>
      <c r="J182" s="79"/>
      <c r="K182" s="79"/>
      <c r="L182" s="79"/>
      <c r="M182" s="81"/>
    </row>
    <row r="183" ht="15.75" customHeight="1">
      <c r="A183" s="78"/>
      <c r="B183" s="78"/>
      <c r="C183" s="78"/>
      <c r="D183" s="78"/>
      <c r="E183" s="78"/>
      <c r="F183" s="78"/>
      <c r="G183" s="78"/>
      <c r="H183" s="79"/>
      <c r="I183" s="79"/>
      <c r="J183" s="79"/>
      <c r="K183" s="79"/>
      <c r="L183" s="79"/>
      <c r="M183" s="81"/>
    </row>
    <row r="184" ht="15.75" customHeight="1">
      <c r="A184" s="78"/>
      <c r="B184" s="78"/>
      <c r="C184" s="78"/>
      <c r="D184" s="78"/>
      <c r="E184" s="78"/>
      <c r="F184" s="78"/>
      <c r="G184" s="78"/>
      <c r="H184" s="79"/>
      <c r="I184" s="79"/>
      <c r="J184" s="79"/>
      <c r="K184" s="79"/>
      <c r="L184" s="79"/>
      <c r="M184" s="81"/>
    </row>
    <row r="185" ht="15.75" customHeight="1">
      <c r="A185" s="78"/>
      <c r="B185" s="78"/>
      <c r="C185" s="78"/>
      <c r="D185" s="78"/>
      <c r="E185" s="78"/>
      <c r="F185" s="78"/>
      <c r="G185" s="78"/>
      <c r="H185" s="79"/>
      <c r="I185" s="79"/>
      <c r="J185" s="79"/>
      <c r="K185" s="79"/>
      <c r="L185" s="79"/>
      <c r="M185" s="81"/>
    </row>
    <row r="186" ht="15.75" customHeight="1">
      <c r="A186" s="78"/>
      <c r="B186" s="78"/>
      <c r="C186" s="78"/>
      <c r="D186" s="78"/>
      <c r="E186" s="78"/>
      <c r="F186" s="78"/>
      <c r="G186" s="78"/>
      <c r="H186" s="79"/>
      <c r="I186" s="79"/>
      <c r="J186" s="79"/>
      <c r="K186" s="79"/>
      <c r="L186" s="79"/>
      <c r="M186" s="81"/>
    </row>
    <row r="187" ht="15.75" customHeight="1">
      <c r="A187" s="78"/>
      <c r="B187" s="78"/>
      <c r="C187" s="78"/>
      <c r="D187" s="78"/>
      <c r="E187" s="78"/>
      <c r="F187" s="78"/>
      <c r="G187" s="78"/>
      <c r="H187" s="79"/>
      <c r="I187" s="79"/>
      <c r="J187" s="79"/>
      <c r="K187" s="79"/>
      <c r="L187" s="79"/>
      <c r="M187" s="81"/>
    </row>
    <row r="188" ht="15.75" customHeight="1">
      <c r="A188" s="78"/>
      <c r="B188" s="78"/>
      <c r="C188" s="78"/>
      <c r="D188" s="78"/>
      <c r="E188" s="78"/>
      <c r="F188" s="78"/>
      <c r="G188" s="78"/>
      <c r="H188" s="79"/>
      <c r="I188" s="79"/>
      <c r="J188" s="79"/>
      <c r="K188" s="79"/>
      <c r="L188" s="79"/>
      <c r="M188" s="81"/>
    </row>
    <row r="189" ht="15.75" customHeight="1">
      <c r="A189" s="78"/>
      <c r="B189" s="78"/>
      <c r="C189" s="78"/>
      <c r="D189" s="78"/>
      <c r="E189" s="78"/>
      <c r="F189" s="78"/>
      <c r="G189" s="78"/>
      <c r="H189" s="79"/>
      <c r="I189" s="79"/>
      <c r="J189" s="79"/>
      <c r="K189" s="79"/>
      <c r="L189" s="79"/>
      <c r="M189" s="81"/>
    </row>
    <row r="190" ht="15.75" customHeight="1">
      <c r="A190" s="78"/>
      <c r="B190" s="78"/>
      <c r="C190" s="78"/>
      <c r="D190" s="78"/>
      <c r="E190" s="78"/>
      <c r="F190" s="78"/>
      <c r="G190" s="78"/>
      <c r="H190" s="79"/>
      <c r="I190" s="79"/>
      <c r="J190" s="79"/>
      <c r="K190" s="79"/>
      <c r="L190" s="79"/>
      <c r="M190" s="81"/>
    </row>
    <row r="191" ht="15.75" customHeight="1">
      <c r="A191" s="78"/>
      <c r="B191" s="78"/>
      <c r="C191" s="78"/>
      <c r="D191" s="78"/>
      <c r="E191" s="78"/>
      <c r="F191" s="78"/>
      <c r="G191" s="78"/>
      <c r="H191" s="79"/>
      <c r="I191" s="79"/>
      <c r="J191" s="79"/>
      <c r="K191" s="79"/>
      <c r="L191" s="79"/>
      <c r="M191" s="81"/>
    </row>
    <row r="192" ht="15.75" customHeight="1">
      <c r="A192" s="78"/>
      <c r="B192" s="78"/>
      <c r="C192" s="78"/>
      <c r="D192" s="78"/>
      <c r="E192" s="78"/>
      <c r="F192" s="78"/>
      <c r="G192" s="78"/>
      <c r="H192" s="79"/>
      <c r="I192" s="79"/>
      <c r="J192" s="79"/>
      <c r="K192" s="79"/>
      <c r="L192" s="79"/>
      <c r="M192" s="81"/>
    </row>
    <row r="193" ht="15.75" customHeight="1">
      <c r="A193" s="78"/>
      <c r="B193" s="78"/>
      <c r="C193" s="78"/>
      <c r="D193" s="78"/>
      <c r="E193" s="78"/>
      <c r="F193" s="78"/>
      <c r="G193" s="78"/>
      <c r="H193" s="79"/>
      <c r="I193" s="79"/>
      <c r="J193" s="79"/>
      <c r="K193" s="79"/>
      <c r="L193" s="79"/>
      <c r="M193" s="81"/>
    </row>
    <row r="194" ht="15.75" customHeight="1">
      <c r="A194" s="78"/>
      <c r="B194" s="78"/>
      <c r="C194" s="78"/>
      <c r="D194" s="78"/>
      <c r="E194" s="78"/>
      <c r="F194" s="78"/>
      <c r="G194" s="78"/>
      <c r="H194" s="79"/>
      <c r="I194" s="79"/>
      <c r="J194" s="79"/>
      <c r="K194" s="79"/>
      <c r="L194" s="79"/>
      <c r="M194" s="81"/>
    </row>
    <row r="195" ht="15.75" customHeight="1">
      <c r="A195" s="78"/>
      <c r="B195" s="78"/>
      <c r="C195" s="78"/>
      <c r="D195" s="78"/>
      <c r="E195" s="78"/>
      <c r="F195" s="78"/>
      <c r="G195" s="78"/>
      <c r="H195" s="79"/>
      <c r="I195" s="79"/>
      <c r="J195" s="79"/>
      <c r="K195" s="79"/>
      <c r="L195" s="79"/>
      <c r="M195" s="81"/>
    </row>
    <row r="196" ht="15.75" customHeight="1">
      <c r="A196" s="78"/>
      <c r="B196" s="78"/>
      <c r="C196" s="78"/>
      <c r="D196" s="78"/>
      <c r="E196" s="78"/>
      <c r="F196" s="78"/>
      <c r="G196" s="78"/>
      <c r="H196" s="79"/>
      <c r="I196" s="79"/>
      <c r="J196" s="79"/>
      <c r="K196" s="79"/>
      <c r="L196" s="79"/>
      <c r="M196" s="81"/>
    </row>
    <row r="197" ht="15.75" customHeight="1">
      <c r="A197" s="78"/>
      <c r="B197" s="78"/>
      <c r="C197" s="78"/>
      <c r="D197" s="78"/>
      <c r="E197" s="78"/>
      <c r="F197" s="78"/>
      <c r="G197" s="78"/>
      <c r="H197" s="79"/>
      <c r="I197" s="79"/>
      <c r="J197" s="79"/>
      <c r="K197" s="79"/>
      <c r="L197" s="79"/>
      <c r="M197" s="81"/>
    </row>
    <row r="198" ht="15.75" customHeight="1">
      <c r="A198" s="78"/>
      <c r="B198" s="78"/>
      <c r="C198" s="78"/>
      <c r="D198" s="78"/>
      <c r="E198" s="78"/>
      <c r="F198" s="78"/>
      <c r="G198" s="78"/>
      <c r="H198" s="79"/>
      <c r="I198" s="79"/>
      <c r="J198" s="79"/>
      <c r="K198" s="79"/>
      <c r="L198" s="79"/>
      <c r="M198" s="81"/>
    </row>
    <row r="199" ht="15.75" customHeight="1">
      <c r="A199" s="78"/>
      <c r="B199" s="78"/>
      <c r="C199" s="78"/>
      <c r="D199" s="78"/>
      <c r="E199" s="78"/>
      <c r="F199" s="78"/>
      <c r="G199" s="78"/>
      <c r="H199" s="79"/>
      <c r="I199" s="79"/>
      <c r="J199" s="79"/>
      <c r="K199" s="79"/>
      <c r="L199" s="79"/>
      <c r="M199" s="81"/>
    </row>
    <row r="200" ht="15.75" customHeight="1">
      <c r="A200" s="78"/>
      <c r="B200" s="78"/>
      <c r="C200" s="78"/>
      <c r="D200" s="78"/>
      <c r="E200" s="78"/>
      <c r="F200" s="78"/>
      <c r="G200" s="78"/>
      <c r="H200" s="79"/>
      <c r="I200" s="79"/>
      <c r="J200" s="79"/>
      <c r="K200" s="79"/>
      <c r="L200" s="79"/>
      <c r="M200" s="81"/>
    </row>
    <row r="201" ht="15.75" customHeight="1">
      <c r="A201" s="78"/>
      <c r="B201" s="78"/>
      <c r="C201" s="78"/>
      <c r="D201" s="78"/>
      <c r="E201" s="78"/>
      <c r="F201" s="78"/>
      <c r="G201" s="78"/>
      <c r="H201" s="79"/>
      <c r="I201" s="79"/>
      <c r="J201" s="79"/>
      <c r="K201" s="79"/>
      <c r="L201" s="79"/>
      <c r="M201" s="81"/>
    </row>
    <row r="202" ht="15.75" customHeight="1">
      <c r="A202" s="78"/>
      <c r="B202" s="78"/>
      <c r="C202" s="78"/>
      <c r="D202" s="78"/>
      <c r="E202" s="78"/>
      <c r="F202" s="78"/>
      <c r="G202" s="78"/>
      <c r="H202" s="79"/>
      <c r="I202" s="79"/>
      <c r="J202" s="79"/>
      <c r="K202" s="79"/>
      <c r="L202" s="79"/>
      <c r="M202" s="81"/>
    </row>
    <row r="203" ht="15.75" customHeight="1">
      <c r="A203" s="78"/>
      <c r="B203" s="78"/>
      <c r="C203" s="78"/>
      <c r="D203" s="78"/>
      <c r="E203" s="78"/>
      <c r="F203" s="78"/>
      <c r="G203" s="78"/>
      <c r="H203" s="79"/>
      <c r="I203" s="79"/>
      <c r="J203" s="79"/>
      <c r="K203" s="79"/>
      <c r="L203" s="79"/>
      <c r="M203" s="81"/>
    </row>
    <row r="204" ht="15.75" customHeight="1">
      <c r="A204" s="78"/>
      <c r="B204" s="78"/>
      <c r="C204" s="78"/>
      <c r="D204" s="78"/>
      <c r="E204" s="78"/>
      <c r="F204" s="78"/>
      <c r="G204" s="78"/>
      <c r="H204" s="79"/>
      <c r="I204" s="79"/>
      <c r="J204" s="79"/>
      <c r="K204" s="79"/>
      <c r="L204" s="79"/>
      <c r="M204" s="81"/>
    </row>
    <row r="205" ht="15.75" customHeight="1">
      <c r="A205" s="78"/>
      <c r="B205" s="78"/>
      <c r="C205" s="78"/>
      <c r="D205" s="78"/>
      <c r="E205" s="78"/>
      <c r="F205" s="78"/>
      <c r="G205" s="78"/>
      <c r="H205" s="79"/>
      <c r="I205" s="79"/>
      <c r="J205" s="79"/>
      <c r="K205" s="79"/>
      <c r="L205" s="79"/>
      <c r="M205" s="81"/>
    </row>
    <row r="206" ht="15.75" customHeight="1">
      <c r="A206" s="78"/>
      <c r="B206" s="78"/>
      <c r="C206" s="78"/>
      <c r="D206" s="78"/>
      <c r="E206" s="78"/>
      <c r="F206" s="78"/>
      <c r="G206" s="78"/>
      <c r="H206" s="79"/>
      <c r="I206" s="79"/>
      <c r="J206" s="79"/>
      <c r="K206" s="79"/>
      <c r="L206" s="79"/>
      <c r="M206" s="81"/>
    </row>
    <row r="207" ht="15.75" customHeight="1">
      <c r="A207" s="78"/>
      <c r="B207" s="78"/>
      <c r="C207" s="78"/>
      <c r="D207" s="78"/>
      <c r="E207" s="78"/>
      <c r="F207" s="78"/>
      <c r="G207" s="78"/>
      <c r="H207" s="79"/>
      <c r="I207" s="79"/>
      <c r="J207" s="79"/>
      <c r="K207" s="79"/>
      <c r="L207" s="79"/>
      <c r="M207" s="81"/>
    </row>
    <row r="208" ht="15.75" customHeight="1">
      <c r="A208" s="78"/>
      <c r="B208" s="78"/>
      <c r="C208" s="78"/>
      <c r="D208" s="78"/>
      <c r="E208" s="78"/>
      <c r="F208" s="78"/>
      <c r="G208" s="78"/>
      <c r="H208" s="79"/>
      <c r="I208" s="79"/>
      <c r="J208" s="79"/>
      <c r="K208" s="79"/>
      <c r="L208" s="79"/>
      <c r="M208" s="81"/>
    </row>
    <row r="209" ht="15.75" customHeight="1">
      <c r="A209" s="78"/>
      <c r="B209" s="78"/>
      <c r="C209" s="78"/>
      <c r="D209" s="78"/>
      <c r="E209" s="78"/>
      <c r="F209" s="78"/>
      <c r="G209" s="78"/>
      <c r="H209" s="79"/>
      <c r="I209" s="79"/>
      <c r="J209" s="79"/>
      <c r="K209" s="79"/>
      <c r="L209" s="79"/>
      <c r="M209" s="81"/>
    </row>
    <row r="210" ht="15.75" customHeight="1">
      <c r="A210" s="78"/>
      <c r="B210" s="78"/>
      <c r="C210" s="78"/>
      <c r="D210" s="78"/>
      <c r="E210" s="78"/>
      <c r="F210" s="78"/>
      <c r="G210" s="78"/>
      <c r="H210" s="79"/>
      <c r="I210" s="79"/>
      <c r="J210" s="79"/>
      <c r="K210" s="79"/>
      <c r="L210" s="79"/>
      <c r="M210" s="81"/>
    </row>
    <row r="211" ht="15.75" customHeight="1">
      <c r="A211" s="78"/>
      <c r="B211" s="78"/>
      <c r="C211" s="78"/>
      <c r="D211" s="78"/>
      <c r="E211" s="78"/>
      <c r="F211" s="78"/>
      <c r="G211" s="78"/>
      <c r="H211" s="79"/>
      <c r="I211" s="79"/>
      <c r="J211" s="79"/>
      <c r="K211" s="79"/>
      <c r="L211" s="79"/>
      <c r="M211" s="81"/>
    </row>
    <row r="212" ht="15.75" customHeight="1">
      <c r="A212" s="78"/>
      <c r="B212" s="78"/>
      <c r="C212" s="78"/>
      <c r="D212" s="78"/>
      <c r="E212" s="78"/>
      <c r="F212" s="78"/>
      <c r="G212" s="78"/>
      <c r="H212" s="79"/>
      <c r="I212" s="79"/>
      <c r="J212" s="79"/>
      <c r="K212" s="79"/>
      <c r="L212" s="79"/>
      <c r="M212" s="81"/>
    </row>
    <row r="213" ht="15.75" customHeight="1">
      <c r="A213" s="78"/>
      <c r="B213" s="78"/>
      <c r="C213" s="78"/>
      <c r="D213" s="78"/>
      <c r="E213" s="78"/>
      <c r="F213" s="78"/>
      <c r="G213" s="78"/>
      <c r="H213" s="79"/>
      <c r="I213" s="79"/>
      <c r="J213" s="79"/>
      <c r="K213" s="79"/>
      <c r="L213" s="79"/>
      <c r="M213" s="81"/>
    </row>
    <row r="214" ht="15.75" customHeight="1">
      <c r="A214" s="78"/>
      <c r="B214" s="78"/>
      <c r="C214" s="78"/>
      <c r="D214" s="78"/>
      <c r="E214" s="78"/>
      <c r="F214" s="78"/>
      <c r="G214" s="78"/>
      <c r="H214" s="79"/>
      <c r="I214" s="79"/>
      <c r="J214" s="79"/>
      <c r="K214" s="79"/>
      <c r="L214" s="79"/>
      <c r="M214" s="81"/>
    </row>
    <row r="215" ht="15.75" customHeight="1">
      <c r="A215" s="78"/>
      <c r="B215" s="78"/>
      <c r="C215" s="78"/>
      <c r="D215" s="78"/>
      <c r="E215" s="78"/>
      <c r="F215" s="78"/>
      <c r="G215" s="78"/>
      <c r="H215" s="79"/>
      <c r="I215" s="79"/>
      <c r="J215" s="79"/>
      <c r="K215" s="79"/>
      <c r="L215" s="79"/>
      <c r="M215" s="81"/>
    </row>
    <row r="216" ht="15.75" customHeight="1">
      <c r="A216" s="78"/>
      <c r="B216" s="78"/>
      <c r="C216" s="78"/>
      <c r="D216" s="78"/>
      <c r="E216" s="78"/>
      <c r="F216" s="78"/>
      <c r="G216" s="78"/>
      <c r="H216" s="79"/>
      <c r="I216" s="79"/>
      <c r="J216" s="79"/>
      <c r="K216" s="79"/>
      <c r="L216" s="79"/>
      <c r="M216" s="81"/>
    </row>
    <row r="217" ht="15.75" customHeight="1">
      <c r="A217" s="78"/>
      <c r="B217" s="78"/>
      <c r="C217" s="78"/>
      <c r="D217" s="78"/>
      <c r="E217" s="78"/>
      <c r="F217" s="78"/>
      <c r="G217" s="78"/>
      <c r="H217" s="79"/>
      <c r="I217" s="79"/>
      <c r="J217" s="79"/>
      <c r="K217" s="79"/>
      <c r="L217" s="79"/>
      <c r="M217" s="81"/>
    </row>
    <row r="218" ht="15.75" customHeight="1">
      <c r="A218" s="78"/>
      <c r="B218" s="78"/>
      <c r="C218" s="78"/>
      <c r="D218" s="78"/>
      <c r="E218" s="78"/>
      <c r="F218" s="78"/>
      <c r="G218" s="78"/>
      <c r="H218" s="79"/>
      <c r="I218" s="79"/>
      <c r="J218" s="79"/>
      <c r="K218" s="79"/>
      <c r="L218" s="79"/>
      <c r="M218" s="81"/>
    </row>
    <row r="219" ht="15.75" customHeight="1">
      <c r="A219" s="78"/>
      <c r="B219" s="78"/>
      <c r="C219" s="78"/>
      <c r="D219" s="78"/>
      <c r="E219" s="78"/>
      <c r="F219" s="78"/>
      <c r="G219" s="78"/>
      <c r="H219" s="79"/>
      <c r="I219" s="79"/>
      <c r="J219" s="79"/>
      <c r="K219" s="79"/>
      <c r="L219" s="79"/>
      <c r="M219" s="81"/>
    </row>
    <row r="220" ht="15.75" customHeight="1">
      <c r="A220" s="78"/>
      <c r="B220" s="78"/>
      <c r="C220" s="78"/>
      <c r="D220" s="78"/>
      <c r="E220" s="78"/>
      <c r="F220" s="78"/>
      <c r="G220" s="78"/>
      <c r="H220" s="79"/>
      <c r="I220" s="79"/>
      <c r="J220" s="79"/>
      <c r="K220" s="79"/>
      <c r="L220" s="79"/>
      <c r="M220" s="81"/>
    </row>
    <row r="221" ht="15.75" customHeight="1">
      <c r="A221" s="78"/>
      <c r="B221" s="78"/>
      <c r="C221" s="78"/>
      <c r="D221" s="78"/>
      <c r="E221" s="78"/>
      <c r="F221" s="78"/>
      <c r="G221" s="78"/>
      <c r="H221" s="79"/>
      <c r="I221" s="79"/>
      <c r="J221" s="79"/>
      <c r="K221" s="79"/>
      <c r="L221" s="79"/>
      <c r="M221" s="81"/>
    </row>
    <row r="222" ht="15.75" customHeight="1">
      <c r="A222" s="78"/>
      <c r="B222" s="78"/>
      <c r="C222" s="78"/>
      <c r="D222" s="78"/>
      <c r="E222" s="78"/>
      <c r="F222" s="78"/>
      <c r="G222" s="78"/>
      <c r="H222" s="79"/>
      <c r="I222" s="79"/>
      <c r="J222" s="79"/>
      <c r="K222" s="79"/>
      <c r="L222" s="79"/>
      <c r="M222" s="81"/>
    </row>
    <row r="223" ht="15.75" customHeight="1">
      <c r="A223" s="78"/>
      <c r="B223" s="78"/>
      <c r="C223" s="78"/>
      <c r="D223" s="78"/>
      <c r="E223" s="78"/>
      <c r="F223" s="78"/>
      <c r="G223" s="78"/>
      <c r="H223" s="79"/>
      <c r="I223" s="79"/>
      <c r="J223" s="79"/>
      <c r="K223" s="79"/>
      <c r="L223" s="79"/>
      <c r="M223" s="81"/>
    </row>
    <row r="224" ht="15.75" customHeight="1">
      <c r="A224" s="78"/>
      <c r="B224" s="78"/>
      <c r="C224" s="78"/>
      <c r="D224" s="78"/>
      <c r="E224" s="78"/>
      <c r="F224" s="78"/>
      <c r="G224" s="78"/>
      <c r="H224" s="79"/>
      <c r="I224" s="79"/>
      <c r="J224" s="79"/>
      <c r="K224" s="79"/>
      <c r="L224" s="79"/>
      <c r="M224" s="81"/>
    </row>
    <row r="225" ht="15.75" customHeight="1">
      <c r="A225" s="78"/>
      <c r="B225" s="78"/>
      <c r="C225" s="78"/>
      <c r="D225" s="78"/>
      <c r="E225" s="78"/>
      <c r="F225" s="78"/>
      <c r="G225" s="78"/>
      <c r="H225" s="79"/>
      <c r="I225" s="79"/>
      <c r="J225" s="79"/>
      <c r="K225" s="79"/>
      <c r="L225" s="79"/>
      <c r="M225" s="81"/>
    </row>
    <row r="226" ht="15.75" customHeight="1">
      <c r="A226" s="78"/>
      <c r="B226" s="78"/>
      <c r="C226" s="78"/>
      <c r="D226" s="78"/>
      <c r="E226" s="78"/>
      <c r="F226" s="78"/>
      <c r="G226" s="78"/>
      <c r="H226" s="79"/>
      <c r="I226" s="79"/>
      <c r="J226" s="79"/>
      <c r="K226" s="79"/>
      <c r="L226" s="79"/>
      <c r="M226" s="81"/>
    </row>
    <row r="227" ht="15.75" customHeight="1">
      <c r="A227" s="78"/>
      <c r="B227" s="78"/>
      <c r="C227" s="78"/>
      <c r="D227" s="78"/>
      <c r="E227" s="78"/>
      <c r="F227" s="78"/>
      <c r="G227" s="78"/>
      <c r="H227" s="79"/>
      <c r="I227" s="79"/>
      <c r="J227" s="79"/>
      <c r="K227" s="79"/>
      <c r="L227" s="79"/>
      <c r="M227" s="81"/>
    </row>
    <row r="228" ht="15.75" customHeight="1">
      <c r="A228" s="78"/>
      <c r="B228" s="78"/>
      <c r="C228" s="78"/>
      <c r="D228" s="78"/>
      <c r="E228" s="78"/>
      <c r="F228" s="78"/>
      <c r="G228" s="78"/>
      <c r="H228" s="79"/>
      <c r="I228" s="79"/>
      <c r="J228" s="79"/>
      <c r="K228" s="79"/>
      <c r="L228" s="79"/>
      <c r="M228" s="81"/>
    </row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</sheetData>
  <hyperlinks>
    <hyperlink r:id="rId1" ref="B3"/>
    <hyperlink r:id="rId2" ref="C3"/>
    <hyperlink r:id="rId3" ref="D3"/>
    <hyperlink r:id="rId4" ref="E3"/>
    <hyperlink r:id="rId5" ref="B25"/>
    <hyperlink r:id="rId6" ref="C25"/>
    <hyperlink r:id="rId7" ref="D25"/>
    <hyperlink r:id="rId8" ref="E25"/>
  </hyperlinks>
  <printOptions/>
  <pageMargins bottom="0.75" footer="0.0" header="0.0" left="0.7" right="0.7" top="0.75"/>
  <pageSetup orientation="portrait" paperHeight="20in" paperWidth="19in"/>
  <drawing r:id="rId9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2.0" topLeftCell="C1" activePane="topRight" state="frozen"/>
      <selection activeCell="D2" sqref="D2" pane="topRight"/>
    </sheetView>
  </sheetViews>
  <sheetFormatPr customHeight="1" defaultColWidth="12.63" defaultRowHeight="15.75"/>
  <cols>
    <col customWidth="1" min="1" max="1" width="3.75"/>
    <col customWidth="1" min="2" max="2" width="37.5"/>
    <col customWidth="1" min="3" max="3" width="10.63"/>
    <col customWidth="1" min="4" max="16" width="2.88"/>
    <col customWidth="1" min="17" max="17" width="7.0"/>
    <col customWidth="1" min="18" max="18" width="10.25"/>
    <col customWidth="1" min="19" max="31" width="3.0"/>
    <col customWidth="1" min="32" max="32" width="6.0"/>
    <col customWidth="1" min="33" max="33" width="9.38"/>
    <col customWidth="1" min="34" max="46" width="3.0"/>
    <col customWidth="1" min="47" max="47" width="6.0"/>
    <col customWidth="1" min="48" max="48" width="9.88"/>
    <col customWidth="1" min="49" max="61" width="3.0"/>
    <col customWidth="1" min="62" max="62" width="6.38"/>
    <col customWidth="1" min="63" max="63" width="10.38"/>
    <col customWidth="1" min="64" max="65" width="4.5"/>
  </cols>
  <sheetData>
    <row r="1" ht="36.75" customHeight="1">
      <c r="D1" s="105" t="s">
        <v>388</v>
      </c>
      <c r="E1" s="105" t="s">
        <v>284</v>
      </c>
      <c r="F1" s="105" t="s">
        <v>283</v>
      </c>
      <c r="G1" s="105" t="s">
        <v>277</v>
      </c>
      <c r="H1" s="105" t="s">
        <v>281</v>
      </c>
      <c r="I1" s="105" t="s">
        <v>389</v>
      </c>
      <c r="J1" s="105" t="s">
        <v>390</v>
      </c>
      <c r="K1" s="105" t="s">
        <v>391</v>
      </c>
      <c r="L1" s="105" t="s">
        <v>280</v>
      </c>
      <c r="M1" s="105" t="s">
        <v>287</v>
      </c>
      <c r="N1" s="105" t="s">
        <v>272</v>
      </c>
      <c r="O1" s="105" t="s">
        <v>270</v>
      </c>
      <c r="P1" s="105" t="s">
        <v>392</v>
      </c>
      <c r="S1" s="105" t="s">
        <v>388</v>
      </c>
      <c r="T1" s="105" t="s">
        <v>284</v>
      </c>
      <c r="U1" s="105" t="s">
        <v>283</v>
      </c>
      <c r="V1" s="105" t="s">
        <v>277</v>
      </c>
      <c r="W1" s="105" t="s">
        <v>281</v>
      </c>
      <c r="X1" s="105" t="s">
        <v>389</v>
      </c>
      <c r="Y1" s="105" t="s">
        <v>390</v>
      </c>
      <c r="Z1" s="105" t="s">
        <v>391</v>
      </c>
      <c r="AA1" s="105" t="s">
        <v>280</v>
      </c>
      <c r="AB1" s="105" t="s">
        <v>287</v>
      </c>
      <c r="AC1" s="105" t="s">
        <v>272</v>
      </c>
      <c r="AD1" s="105" t="s">
        <v>270</v>
      </c>
      <c r="AE1" s="105" t="s">
        <v>392</v>
      </c>
      <c r="AH1" s="105" t="s">
        <v>388</v>
      </c>
      <c r="AI1" s="105" t="s">
        <v>284</v>
      </c>
      <c r="AJ1" s="105" t="s">
        <v>283</v>
      </c>
      <c r="AK1" s="105" t="s">
        <v>277</v>
      </c>
      <c r="AL1" s="105" t="s">
        <v>281</v>
      </c>
      <c r="AM1" s="105" t="s">
        <v>389</v>
      </c>
      <c r="AN1" s="105" t="s">
        <v>390</v>
      </c>
      <c r="AO1" s="105" t="s">
        <v>391</v>
      </c>
      <c r="AP1" s="105" t="s">
        <v>280</v>
      </c>
      <c r="AQ1" s="105" t="s">
        <v>287</v>
      </c>
      <c r="AR1" s="105" t="s">
        <v>272</v>
      </c>
      <c r="AS1" s="105" t="s">
        <v>270</v>
      </c>
      <c r="AT1" s="105" t="s">
        <v>392</v>
      </c>
      <c r="AW1" s="105" t="s">
        <v>388</v>
      </c>
      <c r="AX1" s="106" t="s">
        <v>284</v>
      </c>
      <c r="AY1" s="106" t="s">
        <v>283</v>
      </c>
      <c r="AZ1" s="106" t="s">
        <v>277</v>
      </c>
      <c r="BA1" s="106" t="s">
        <v>281</v>
      </c>
      <c r="BB1" s="106" t="s">
        <v>389</v>
      </c>
      <c r="BC1" s="106" t="s">
        <v>390</v>
      </c>
      <c r="BD1" s="106" t="s">
        <v>391</v>
      </c>
      <c r="BE1" s="106" t="s">
        <v>280</v>
      </c>
      <c r="BF1" s="106" t="s">
        <v>287</v>
      </c>
      <c r="BG1" s="106" t="s">
        <v>272</v>
      </c>
      <c r="BH1" s="106" t="s">
        <v>270</v>
      </c>
      <c r="BI1" s="106" t="s">
        <v>392</v>
      </c>
      <c r="BJ1" s="107"/>
      <c r="BK1" s="107"/>
      <c r="BL1" s="106"/>
      <c r="BM1" s="106"/>
    </row>
    <row r="2">
      <c r="B2" s="108"/>
      <c r="C2" s="109"/>
      <c r="D2" s="110" t="s">
        <v>42</v>
      </c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2" t="s">
        <v>26</v>
      </c>
      <c r="T2" s="111"/>
      <c r="U2" s="111"/>
      <c r="V2" s="111"/>
      <c r="W2" s="111"/>
      <c r="X2" s="111"/>
      <c r="Y2" s="111"/>
      <c r="Z2" s="111"/>
      <c r="AA2" s="111"/>
      <c r="AB2" s="111"/>
      <c r="AC2" s="111"/>
      <c r="AD2" s="111"/>
      <c r="AE2" s="111"/>
      <c r="AF2" s="111"/>
      <c r="AG2" s="112"/>
      <c r="AH2" s="113" t="s">
        <v>393</v>
      </c>
      <c r="AI2" s="111"/>
      <c r="AJ2" s="111"/>
      <c r="AK2" s="111"/>
      <c r="AL2" s="111"/>
      <c r="AM2" s="111"/>
      <c r="AN2" s="111"/>
      <c r="AO2" s="111"/>
      <c r="AP2" s="111"/>
      <c r="AQ2" s="111"/>
      <c r="AR2" s="111"/>
      <c r="AS2" s="111"/>
      <c r="AT2" s="111"/>
      <c r="AU2" s="114"/>
      <c r="AV2" s="114"/>
      <c r="AW2" s="115" t="s">
        <v>7</v>
      </c>
      <c r="AX2" s="116"/>
      <c r="AY2" s="116"/>
      <c r="AZ2" s="116"/>
      <c r="BA2" s="116"/>
      <c r="BB2" s="116"/>
      <c r="BC2" s="116"/>
      <c r="BD2" s="116"/>
      <c r="BE2" s="116"/>
      <c r="BF2" s="116"/>
      <c r="BG2" s="116"/>
      <c r="BH2" s="116"/>
      <c r="BI2" s="116"/>
      <c r="BJ2" s="116"/>
      <c r="BK2" s="116"/>
      <c r="BL2" s="117"/>
      <c r="BM2" s="117"/>
    </row>
    <row r="3">
      <c r="B3" s="118" t="s">
        <v>394</v>
      </c>
      <c r="C3" s="119" t="s">
        <v>395</v>
      </c>
      <c r="D3" s="110" t="s">
        <v>396</v>
      </c>
      <c r="E3" s="111"/>
      <c r="F3" s="111"/>
      <c r="G3" s="111"/>
      <c r="H3" s="111"/>
      <c r="I3" s="111"/>
      <c r="J3" s="111"/>
      <c r="K3" s="111"/>
      <c r="L3" s="111"/>
      <c r="M3" s="111"/>
      <c r="N3" s="111"/>
      <c r="O3" s="111"/>
      <c r="P3" s="111"/>
      <c r="Q3" s="120" t="s">
        <v>183</v>
      </c>
      <c r="R3" s="121" t="s">
        <v>397</v>
      </c>
      <c r="S3" s="122" t="s">
        <v>396</v>
      </c>
      <c r="T3" s="111"/>
      <c r="U3" s="111"/>
      <c r="V3" s="111"/>
      <c r="W3" s="111"/>
      <c r="X3" s="111"/>
      <c r="Y3" s="111"/>
      <c r="Z3" s="111"/>
      <c r="AA3" s="111"/>
      <c r="AB3" s="111"/>
      <c r="AC3" s="111"/>
      <c r="AD3" s="111"/>
      <c r="AE3" s="111"/>
      <c r="AF3" s="123" t="s">
        <v>183</v>
      </c>
      <c r="AG3" s="124" t="s">
        <v>397</v>
      </c>
      <c r="AH3" s="125" t="s">
        <v>396</v>
      </c>
      <c r="AI3" s="111"/>
      <c r="AJ3" s="111"/>
      <c r="AK3" s="111"/>
      <c r="AL3" s="111"/>
      <c r="AM3" s="111"/>
      <c r="AN3" s="111"/>
      <c r="AO3" s="111"/>
      <c r="AP3" s="111"/>
      <c r="AQ3" s="111"/>
      <c r="AR3" s="111"/>
      <c r="AS3" s="111"/>
      <c r="AT3" s="126"/>
      <c r="AU3" s="127" t="s">
        <v>183</v>
      </c>
      <c r="AV3" s="127" t="s">
        <v>397</v>
      </c>
      <c r="AW3" s="115" t="s">
        <v>396</v>
      </c>
      <c r="AX3" s="116"/>
      <c r="AY3" s="116"/>
      <c r="AZ3" s="116"/>
      <c r="BA3" s="116"/>
      <c r="BB3" s="116"/>
      <c r="BC3" s="116"/>
      <c r="BD3" s="116"/>
      <c r="BE3" s="116"/>
      <c r="BF3" s="116"/>
      <c r="BG3" s="116"/>
      <c r="BH3" s="116"/>
      <c r="BI3" s="116"/>
      <c r="BJ3" s="128" t="s">
        <v>183</v>
      </c>
      <c r="BK3" s="128" t="s">
        <v>397</v>
      </c>
      <c r="BL3" s="129"/>
      <c r="BM3" s="129"/>
    </row>
    <row r="4" ht="42.0" customHeight="1">
      <c r="B4" s="130" t="s">
        <v>398</v>
      </c>
      <c r="C4" s="131">
        <v>14.0</v>
      </c>
      <c r="D4" s="132">
        <v>5.0</v>
      </c>
      <c r="E4" s="133">
        <v>2.0</v>
      </c>
      <c r="F4" s="133">
        <v>3.0</v>
      </c>
      <c r="G4" s="132">
        <v>5.0</v>
      </c>
      <c r="H4" s="132">
        <v>4.0</v>
      </c>
      <c r="I4" s="132">
        <v>3.0</v>
      </c>
      <c r="J4" s="132">
        <v>3.0</v>
      </c>
      <c r="K4" s="132">
        <v>1.0</v>
      </c>
      <c r="L4" s="132">
        <v>2.0</v>
      </c>
      <c r="M4" s="132">
        <v>1.0</v>
      </c>
      <c r="N4" s="132">
        <v>2.0</v>
      </c>
      <c r="O4" s="132">
        <v>2.0</v>
      </c>
      <c r="P4" s="133">
        <v>3.0</v>
      </c>
      <c r="Q4" s="134">
        <f t="shared" ref="Q4:Q12" si="1">AVERAGE(D4:P4)</f>
        <v>2.769230769</v>
      </c>
      <c r="R4" s="134">
        <f t="shared" ref="R4:R12" si="2">Q4*C4</f>
        <v>38.76923077</v>
      </c>
      <c r="S4" s="132">
        <v>1.0</v>
      </c>
      <c r="T4" s="133">
        <v>4.0</v>
      </c>
      <c r="U4" s="133">
        <v>2.0</v>
      </c>
      <c r="V4" s="132">
        <v>2.0</v>
      </c>
      <c r="W4" s="132">
        <v>4.0</v>
      </c>
      <c r="X4" s="135">
        <v>3.0</v>
      </c>
      <c r="Y4" s="132">
        <v>5.0</v>
      </c>
      <c r="Z4" s="132">
        <v>5.0</v>
      </c>
      <c r="AA4" s="132">
        <v>3.0</v>
      </c>
      <c r="AB4" s="132">
        <v>3.0</v>
      </c>
      <c r="AC4" s="132">
        <v>4.0</v>
      </c>
      <c r="AD4" s="133">
        <v>4.0</v>
      </c>
      <c r="AE4" s="133">
        <v>3.0</v>
      </c>
      <c r="AF4" s="134">
        <f t="shared" ref="AF4:AF12" si="3">AVERAGE(S4:AE4)</f>
        <v>3.307692308</v>
      </c>
      <c r="AG4" s="136">
        <f t="shared" ref="AG4:AG12" si="4">AF4*C4</f>
        <v>46.30769231</v>
      </c>
      <c r="AH4" s="132">
        <v>2.0</v>
      </c>
      <c r="AI4" s="133">
        <v>4.0</v>
      </c>
      <c r="AJ4" s="133">
        <v>3.0</v>
      </c>
      <c r="AK4" s="133">
        <v>3.0</v>
      </c>
      <c r="AL4" s="133">
        <v>3.0</v>
      </c>
      <c r="AM4" s="135">
        <v>3.0</v>
      </c>
      <c r="AN4" s="132">
        <v>3.0</v>
      </c>
      <c r="AO4" s="132">
        <v>2.0</v>
      </c>
      <c r="AP4" s="132">
        <v>3.0</v>
      </c>
      <c r="AQ4" s="133">
        <v>2.0</v>
      </c>
      <c r="AR4" s="133">
        <v>3.0</v>
      </c>
      <c r="AS4" s="133">
        <v>3.0</v>
      </c>
      <c r="AT4" s="133">
        <v>3.0</v>
      </c>
      <c r="AU4" s="134">
        <f t="shared" ref="AU4:AU12" si="5">AVERAGE(AH4:AT4)</f>
        <v>2.846153846</v>
      </c>
      <c r="AV4" s="136">
        <f t="shared" ref="AV4:AV12" si="6">AU4*C4</f>
        <v>39.84615385</v>
      </c>
      <c r="AW4" s="137">
        <v>4.0</v>
      </c>
      <c r="AX4" s="138">
        <v>4.0</v>
      </c>
      <c r="AY4" s="139">
        <v>5.0</v>
      </c>
      <c r="AZ4" s="140">
        <v>5.0</v>
      </c>
      <c r="BA4" s="139">
        <v>3.0</v>
      </c>
      <c r="BB4" s="141">
        <v>3.0</v>
      </c>
      <c r="BC4" s="142">
        <v>3.0</v>
      </c>
      <c r="BD4" s="143">
        <v>4.0</v>
      </c>
      <c r="BE4" s="139">
        <v>5.0</v>
      </c>
      <c r="BF4" s="139">
        <v>4.0</v>
      </c>
      <c r="BG4" s="139">
        <v>5.0</v>
      </c>
      <c r="BH4" s="139">
        <v>3.0</v>
      </c>
      <c r="BI4" s="140">
        <v>3.0</v>
      </c>
      <c r="BJ4" s="134">
        <f t="shared" ref="BJ4:BJ12" si="7">AVERAGE(AW4:BI4)</f>
        <v>3.923076923</v>
      </c>
      <c r="BK4" s="136">
        <f t="shared" ref="BK4:BK12" si="8">BJ4*C4</f>
        <v>54.92307692</v>
      </c>
      <c r="BL4" s="117"/>
      <c r="BM4" s="117"/>
    </row>
    <row r="5" ht="42.0" customHeight="1">
      <c r="B5" s="130" t="s">
        <v>399</v>
      </c>
      <c r="C5" s="131">
        <v>14.0</v>
      </c>
      <c r="D5" s="132">
        <v>5.0</v>
      </c>
      <c r="E5" s="133">
        <v>1.0</v>
      </c>
      <c r="F5" s="133">
        <v>4.0</v>
      </c>
      <c r="G5" s="132">
        <v>5.0</v>
      </c>
      <c r="H5" s="132">
        <v>3.0</v>
      </c>
      <c r="I5" s="132">
        <v>3.0</v>
      </c>
      <c r="J5" s="132">
        <v>3.0</v>
      </c>
      <c r="K5" s="132">
        <v>2.0</v>
      </c>
      <c r="L5" s="132">
        <v>3.0</v>
      </c>
      <c r="M5" s="132">
        <v>3.0</v>
      </c>
      <c r="N5" s="132">
        <v>4.0</v>
      </c>
      <c r="O5" s="132">
        <v>3.0</v>
      </c>
      <c r="P5" s="133">
        <v>3.0</v>
      </c>
      <c r="Q5" s="134">
        <f t="shared" si="1"/>
        <v>3.230769231</v>
      </c>
      <c r="R5" s="134">
        <f t="shared" si="2"/>
        <v>45.23076923</v>
      </c>
      <c r="S5" s="132">
        <v>1.0</v>
      </c>
      <c r="T5" s="133">
        <v>4.0</v>
      </c>
      <c r="U5" s="133">
        <v>4.0</v>
      </c>
      <c r="V5" s="132">
        <v>3.0</v>
      </c>
      <c r="W5" s="132">
        <v>3.0</v>
      </c>
      <c r="X5" s="135">
        <v>4.0</v>
      </c>
      <c r="Y5" s="132">
        <v>3.0</v>
      </c>
      <c r="Z5" s="132">
        <v>5.0</v>
      </c>
      <c r="AA5" s="132">
        <v>3.0</v>
      </c>
      <c r="AB5" s="132">
        <v>4.0</v>
      </c>
      <c r="AC5" s="132">
        <v>4.0</v>
      </c>
      <c r="AD5" s="133">
        <v>4.0</v>
      </c>
      <c r="AE5" s="133">
        <v>3.0</v>
      </c>
      <c r="AF5" s="134">
        <f t="shared" si="3"/>
        <v>3.461538462</v>
      </c>
      <c r="AG5" s="136">
        <f t="shared" si="4"/>
        <v>48.46153846</v>
      </c>
      <c r="AH5" s="132">
        <v>3.0</v>
      </c>
      <c r="AI5" s="132">
        <v>3.0</v>
      </c>
      <c r="AJ5" s="133">
        <v>1.0</v>
      </c>
      <c r="AK5" s="133">
        <v>3.0</v>
      </c>
      <c r="AL5" s="133">
        <v>3.0</v>
      </c>
      <c r="AM5" s="135">
        <v>3.0</v>
      </c>
      <c r="AN5" s="133">
        <v>2.0</v>
      </c>
      <c r="AO5" s="132">
        <v>3.0</v>
      </c>
      <c r="AP5" s="132">
        <v>4.0</v>
      </c>
      <c r="AQ5" s="133">
        <v>3.0</v>
      </c>
      <c r="AR5" s="133">
        <v>2.0</v>
      </c>
      <c r="AS5" s="133">
        <v>3.0</v>
      </c>
      <c r="AT5" s="133">
        <v>3.0</v>
      </c>
      <c r="AU5" s="134">
        <f t="shared" si="5"/>
        <v>2.769230769</v>
      </c>
      <c r="AV5" s="136">
        <f t="shared" si="6"/>
        <v>38.76923077</v>
      </c>
      <c r="AW5" s="137">
        <v>4.0</v>
      </c>
      <c r="AX5" s="138">
        <v>4.0</v>
      </c>
      <c r="AY5" s="139">
        <v>5.0</v>
      </c>
      <c r="AZ5" s="140">
        <v>5.0</v>
      </c>
      <c r="BA5" s="142">
        <v>3.0</v>
      </c>
      <c r="BB5" s="141">
        <v>3.0</v>
      </c>
      <c r="BC5" s="142">
        <v>3.0</v>
      </c>
      <c r="BD5" s="143">
        <v>4.0</v>
      </c>
      <c r="BE5" s="139">
        <v>3.0</v>
      </c>
      <c r="BF5" s="139">
        <v>3.0</v>
      </c>
      <c r="BG5" s="139">
        <v>3.0</v>
      </c>
      <c r="BH5" s="139">
        <v>3.0</v>
      </c>
      <c r="BI5" s="140">
        <v>3.0</v>
      </c>
      <c r="BJ5" s="134">
        <f t="shared" si="7"/>
        <v>3.538461538</v>
      </c>
      <c r="BK5" s="136">
        <f t="shared" si="8"/>
        <v>49.53846154</v>
      </c>
      <c r="BL5" s="117"/>
      <c r="BM5" s="117"/>
    </row>
    <row r="6" ht="42.0" customHeight="1">
      <c r="B6" s="130" t="s">
        <v>400</v>
      </c>
      <c r="C6" s="131">
        <v>14.0</v>
      </c>
      <c r="D6" s="132">
        <v>5.0</v>
      </c>
      <c r="E6" s="133">
        <v>2.0</v>
      </c>
      <c r="F6" s="133">
        <v>3.0</v>
      </c>
      <c r="G6" s="132">
        <v>5.0</v>
      </c>
      <c r="H6" s="132">
        <v>3.0</v>
      </c>
      <c r="I6" s="132">
        <v>4.0</v>
      </c>
      <c r="J6" s="132" t="s">
        <v>387</v>
      </c>
      <c r="K6" s="132">
        <v>1.0</v>
      </c>
      <c r="L6" s="132">
        <v>2.0</v>
      </c>
      <c r="M6" s="132">
        <v>2.0</v>
      </c>
      <c r="N6" s="132">
        <v>3.0</v>
      </c>
      <c r="O6" s="132">
        <v>2.0</v>
      </c>
      <c r="P6" s="133">
        <v>3.0</v>
      </c>
      <c r="Q6" s="134">
        <f t="shared" si="1"/>
        <v>2.916666667</v>
      </c>
      <c r="R6" s="134">
        <f t="shared" si="2"/>
        <v>40.83333333</v>
      </c>
      <c r="S6" s="132">
        <v>1.0</v>
      </c>
      <c r="T6" s="133">
        <v>5.0</v>
      </c>
      <c r="U6" s="133">
        <v>3.0</v>
      </c>
      <c r="V6" s="132">
        <v>1.0</v>
      </c>
      <c r="W6" s="132">
        <v>3.0</v>
      </c>
      <c r="X6" s="135">
        <v>4.0</v>
      </c>
      <c r="Y6" s="132">
        <v>4.0</v>
      </c>
      <c r="Z6" s="132">
        <v>5.0</v>
      </c>
      <c r="AA6" s="132">
        <v>3.0</v>
      </c>
      <c r="AB6" s="132">
        <v>3.0</v>
      </c>
      <c r="AC6" s="132">
        <v>3.0</v>
      </c>
      <c r="AD6" s="133">
        <v>3.0</v>
      </c>
      <c r="AE6" s="133">
        <v>3.0</v>
      </c>
      <c r="AF6" s="134">
        <f t="shared" si="3"/>
        <v>3.153846154</v>
      </c>
      <c r="AG6" s="136">
        <f t="shared" si="4"/>
        <v>44.15384615</v>
      </c>
      <c r="AH6" s="132">
        <v>3.0</v>
      </c>
      <c r="AI6" s="133">
        <v>4.0</v>
      </c>
      <c r="AJ6" s="133">
        <v>2.0</v>
      </c>
      <c r="AK6" s="133">
        <v>2.0</v>
      </c>
      <c r="AL6" s="133">
        <v>2.0</v>
      </c>
      <c r="AM6" s="135">
        <v>4.0</v>
      </c>
      <c r="AN6" s="133">
        <v>3.0</v>
      </c>
      <c r="AO6" s="132">
        <v>1.0</v>
      </c>
      <c r="AP6" s="132">
        <v>2.0</v>
      </c>
      <c r="AQ6" s="133">
        <v>2.0</v>
      </c>
      <c r="AR6" s="133">
        <v>1.0</v>
      </c>
      <c r="AS6" s="133">
        <v>2.0</v>
      </c>
      <c r="AT6" s="133">
        <v>4.0</v>
      </c>
      <c r="AU6" s="134">
        <f t="shared" si="5"/>
        <v>2.461538462</v>
      </c>
      <c r="AV6" s="136">
        <f t="shared" si="6"/>
        <v>34.46153846</v>
      </c>
      <c r="AW6" s="144">
        <v>3.0</v>
      </c>
      <c r="AX6" s="145">
        <v>2.0</v>
      </c>
      <c r="AY6" s="139">
        <v>4.0</v>
      </c>
      <c r="AZ6" s="140">
        <v>3.0</v>
      </c>
      <c r="BA6" s="142">
        <v>3.0</v>
      </c>
      <c r="BB6" s="141">
        <v>4.0</v>
      </c>
      <c r="BC6" s="142">
        <v>4.0</v>
      </c>
      <c r="BD6" s="143">
        <v>3.0</v>
      </c>
      <c r="BE6" s="139">
        <v>4.0</v>
      </c>
      <c r="BF6" s="139">
        <v>3.0</v>
      </c>
      <c r="BG6" s="139">
        <v>4.0</v>
      </c>
      <c r="BH6" s="139">
        <v>4.0</v>
      </c>
      <c r="BI6" s="140">
        <v>2.0</v>
      </c>
      <c r="BJ6" s="134">
        <f t="shared" si="7"/>
        <v>3.307692308</v>
      </c>
      <c r="BK6" s="136">
        <f t="shared" si="8"/>
        <v>46.30769231</v>
      </c>
      <c r="BL6" s="117"/>
      <c r="BM6" s="117"/>
    </row>
    <row r="7" ht="42.0" customHeight="1">
      <c r="B7" s="130" t="s">
        <v>401</v>
      </c>
      <c r="C7" s="131">
        <v>13.0</v>
      </c>
      <c r="D7" s="132">
        <v>5.0</v>
      </c>
      <c r="E7" s="133">
        <v>4.0</v>
      </c>
      <c r="F7" s="133">
        <v>4.0</v>
      </c>
      <c r="G7" s="132">
        <v>5.0</v>
      </c>
      <c r="H7" s="132">
        <v>4.0</v>
      </c>
      <c r="I7" s="132">
        <v>5.0</v>
      </c>
      <c r="J7" s="132">
        <v>4.0</v>
      </c>
      <c r="K7" s="132">
        <v>3.0</v>
      </c>
      <c r="L7" s="132">
        <v>5.0</v>
      </c>
      <c r="M7" s="132">
        <v>4.0</v>
      </c>
      <c r="N7" s="132">
        <v>2.0</v>
      </c>
      <c r="O7" s="132">
        <v>1.0</v>
      </c>
      <c r="P7" s="133">
        <v>3.0</v>
      </c>
      <c r="Q7" s="134">
        <f t="shared" si="1"/>
        <v>3.769230769</v>
      </c>
      <c r="R7" s="134">
        <f t="shared" si="2"/>
        <v>49</v>
      </c>
      <c r="S7" s="132">
        <v>1.0</v>
      </c>
      <c r="T7" s="133">
        <v>5.0</v>
      </c>
      <c r="U7" s="133">
        <v>2.0</v>
      </c>
      <c r="V7" s="132">
        <v>5.0</v>
      </c>
      <c r="W7" s="132">
        <v>4.0</v>
      </c>
      <c r="X7" s="135">
        <v>4.0</v>
      </c>
      <c r="Y7" s="132">
        <v>4.0</v>
      </c>
      <c r="Z7" s="132">
        <v>5.0</v>
      </c>
      <c r="AA7" s="132">
        <v>4.0</v>
      </c>
      <c r="AB7" s="132">
        <v>4.0</v>
      </c>
      <c r="AC7" s="132">
        <v>5.0</v>
      </c>
      <c r="AD7" s="133">
        <v>3.0</v>
      </c>
      <c r="AE7" s="133">
        <v>4.0</v>
      </c>
      <c r="AF7" s="146">
        <f t="shared" si="3"/>
        <v>3.846153846</v>
      </c>
      <c r="AG7" s="147">
        <f t="shared" si="4"/>
        <v>50</v>
      </c>
      <c r="AH7" s="132">
        <v>2.0</v>
      </c>
      <c r="AI7" s="133">
        <v>3.0</v>
      </c>
      <c r="AJ7" s="133">
        <v>1.0</v>
      </c>
      <c r="AK7" s="133">
        <v>5.0</v>
      </c>
      <c r="AL7" s="132">
        <v>4.0</v>
      </c>
      <c r="AM7" s="135">
        <v>5.0</v>
      </c>
      <c r="AN7" s="133">
        <v>3.0</v>
      </c>
      <c r="AO7" s="132">
        <v>1.0</v>
      </c>
      <c r="AP7" s="132">
        <v>5.0</v>
      </c>
      <c r="AQ7" s="133">
        <v>3.0</v>
      </c>
      <c r="AR7" s="133">
        <v>1.0</v>
      </c>
      <c r="AS7" s="133">
        <v>4.0</v>
      </c>
      <c r="AT7" s="133">
        <v>4.0</v>
      </c>
      <c r="AU7" s="134">
        <f t="shared" si="5"/>
        <v>3.153846154</v>
      </c>
      <c r="AV7" s="136">
        <f t="shared" si="6"/>
        <v>41</v>
      </c>
      <c r="AW7" s="144">
        <v>1.0</v>
      </c>
      <c r="AX7" s="145">
        <v>3.0</v>
      </c>
      <c r="AY7" s="139">
        <v>3.0</v>
      </c>
      <c r="AZ7" s="140">
        <v>4.0</v>
      </c>
      <c r="BA7" s="139">
        <v>3.0</v>
      </c>
      <c r="BB7" s="141">
        <v>5.0</v>
      </c>
      <c r="BC7" s="139">
        <v>3.0</v>
      </c>
      <c r="BD7" s="142">
        <v>1.0</v>
      </c>
      <c r="BE7" s="139">
        <v>2.0</v>
      </c>
      <c r="BF7" s="139">
        <v>2.0</v>
      </c>
      <c r="BG7" s="139">
        <v>3.0</v>
      </c>
      <c r="BH7" s="139">
        <v>3.0</v>
      </c>
      <c r="BI7" s="140">
        <v>2.0</v>
      </c>
      <c r="BJ7" s="134">
        <f t="shared" si="7"/>
        <v>2.692307692</v>
      </c>
      <c r="BK7" s="136">
        <f t="shared" si="8"/>
        <v>35</v>
      </c>
      <c r="BL7" s="148">
        <f t="shared" ref="BL7:BL9" si="9">MAX(BJ7,Q7,AF7,AU7)</f>
        <v>3.846153846</v>
      </c>
      <c r="BM7" s="148"/>
    </row>
    <row r="8" ht="42.0" customHeight="1">
      <c r="B8" s="130" t="s">
        <v>402</v>
      </c>
      <c r="C8" s="131">
        <v>6.0</v>
      </c>
      <c r="D8" s="132">
        <v>1.0</v>
      </c>
      <c r="E8" s="133">
        <v>1.0</v>
      </c>
      <c r="F8" s="132">
        <v>2.0</v>
      </c>
      <c r="G8" s="132">
        <v>5.0</v>
      </c>
      <c r="H8" s="132">
        <v>3.0</v>
      </c>
      <c r="I8" s="132">
        <v>2.0</v>
      </c>
      <c r="J8" s="132">
        <v>2.0</v>
      </c>
      <c r="K8" s="132">
        <v>3.0</v>
      </c>
      <c r="L8" s="132">
        <v>2.0</v>
      </c>
      <c r="M8" s="132">
        <v>1.0</v>
      </c>
      <c r="N8" s="132">
        <v>1.0</v>
      </c>
      <c r="O8" s="132">
        <v>2.0</v>
      </c>
      <c r="P8" s="133">
        <v>4.0</v>
      </c>
      <c r="Q8" s="134">
        <f t="shared" si="1"/>
        <v>2.230769231</v>
      </c>
      <c r="R8" s="134">
        <f t="shared" si="2"/>
        <v>13.38461538</v>
      </c>
      <c r="S8" s="132">
        <v>1.0</v>
      </c>
      <c r="T8" s="133">
        <v>2.0</v>
      </c>
      <c r="U8" s="133">
        <v>2.0</v>
      </c>
      <c r="V8" s="132">
        <v>5.0</v>
      </c>
      <c r="W8" s="132">
        <v>3.0</v>
      </c>
      <c r="X8" s="135">
        <v>1.0</v>
      </c>
      <c r="Y8" s="132">
        <v>3.0</v>
      </c>
      <c r="Z8" s="132">
        <v>3.0</v>
      </c>
      <c r="AA8" s="132">
        <v>2.0</v>
      </c>
      <c r="AB8" s="132">
        <v>2.0</v>
      </c>
      <c r="AC8" s="132">
        <v>5.0</v>
      </c>
      <c r="AD8" s="133">
        <v>3.0</v>
      </c>
      <c r="AE8" s="133">
        <v>2.0</v>
      </c>
      <c r="AF8" s="134">
        <f t="shared" si="3"/>
        <v>2.615384615</v>
      </c>
      <c r="AG8" s="136">
        <f t="shared" si="4"/>
        <v>15.69230769</v>
      </c>
      <c r="AH8" s="132">
        <v>5.0</v>
      </c>
      <c r="AI8" s="133">
        <v>5.0</v>
      </c>
      <c r="AJ8" s="133">
        <v>1.0</v>
      </c>
      <c r="AK8" s="133">
        <v>1.0</v>
      </c>
      <c r="AL8" s="133">
        <v>4.0</v>
      </c>
      <c r="AM8" s="135">
        <v>2.0</v>
      </c>
      <c r="AN8" s="133">
        <v>3.0</v>
      </c>
      <c r="AO8" s="132">
        <v>2.0</v>
      </c>
      <c r="AP8" s="132">
        <v>3.0</v>
      </c>
      <c r="AQ8" s="133">
        <v>4.0</v>
      </c>
      <c r="AR8" s="133">
        <v>3.0</v>
      </c>
      <c r="AS8" s="133">
        <v>5.0</v>
      </c>
      <c r="AT8" s="133">
        <v>4.0</v>
      </c>
      <c r="AU8" s="134">
        <f t="shared" si="5"/>
        <v>3.230769231</v>
      </c>
      <c r="AV8" s="136">
        <f t="shared" si="6"/>
        <v>19.38461538</v>
      </c>
      <c r="AW8" s="144">
        <v>4.0</v>
      </c>
      <c r="AX8" s="145">
        <v>4.0</v>
      </c>
      <c r="AY8" s="139">
        <v>5.0</v>
      </c>
      <c r="AZ8" s="140">
        <v>1.0</v>
      </c>
      <c r="BA8" s="139">
        <v>4.0</v>
      </c>
      <c r="BB8" s="141">
        <v>2.0</v>
      </c>
      <c r="BC8" s="139">
        <v>4.0</v>
      </c>
      <c r="BD8" s="143">
        <v>3.0</v>
      </c>
      <c r="BE8" s="139">
        <v>5.0</v>
      </c>
      <c r="BF8" s="139">
        <v>4.0</v>
      </c>
      <c r="BG8" s="139">
        <v>4.0</v>
      </c>
      <c r="BH8" s="139">
        <v>3.0</v>
      </c>
      <c r="BI8" s="140">
        <v>3.0</v>
      </c>
      <c r="BJ8" s="146">
        <f t="shared" si="7"/>
        <v>3.538461538</v>
      </c>
      <c r="BK8" s="136">
        <f t="shared" si="8"/>
        <v>21.23076923</v>
      </c>
      <c r="BL8" s="148">
        <f t="shared" si="9"/>
        <v>3.538461538</v>
      </c>
      <c r="BM8" s="148"/>
    </row>
    <row r="9" ht="42.0" customHeight="1">
      <c r="B9" s="130" t="s">
        <v>403</v>
      </c>
      <c r="C9" s="131">
        <v>8.0</v>
      </c>
      <c r="D9" s="132">
        <v>1.0</v>
      </c>
      <c r="E9" s="133">
        <v>1.0</v>
      </c>
      <c r="F9" s="132"/>
      <c r="G9" s="132">
        <v>5.0</v>
      </c>
      <c r="H9" s="132">
        <v>3.0</v>
      </c>
      <c r="I9" s="132">
        <v>3.0</v>
      </c>
      <c r="J9" s="132">
        <v>3.0</v>
      </c>
      <c r="K9" s="132">
        <v>1.0</v>
      </c>
      <c r="L9" s="132">
        <v>5.0</v>
      </c>
      <c r="M9" s="132">
        <v>2.0</v>
      </c>
      <c r="N9" s="132">
        <v>2.0</v>
      </c>
      <c r="O9" s="132">
        <v>3.0</v>
      </c>
      <c r="P9" s="133">
        <v>4.0</v>
      </c>
      <c r="Q9" s="134">
        <f t="shared" si="1"/>
        <v>2.75</v>
      </c>
      <c r="R9" s="134">
        <f t="shared" si="2"/>
        <v>22</v>
      </c>
      <c r="S9" s="132">
        <v>1.0</v>
      </c>
      <c r="T9" s="133">
        <v>5.0</v>
      </c>
      <c r="U9" s="132"/>
      <c r="V9" s="132">
        <v>3.0</v>
      </c>
      <c r="W9" s="132">
        <v>2.0</v>
      </c>
      <c r="X9" s="135">
        <v>1.0</v>
      </c>
      <c r="Y9" s="132">
        <v>3.0</v>
      </c>
      <c r="Z9" s="132">
        <v>5.0</v>
      </c>
      <c r="AA9" s="132">
        <v>3.0</v>
      </c>
      <c r="AB9" s="132">
        <v>3.0</v>
      </c>
      <c r="AC9" s="132">
        <v>5.0</v>
      </c>
      <c r="AD9" s="133">
        <v>2.0</v>
      </c>
      <c r="AE9" s="133">
        <v>3.0</v>
      </c>
      <c r="AF9" s="146">
        <f t="shared" si="3"/>
        <v>3</v>
      </c>
      <c r="AG9" s="136">
        <f t="shared" si="4"/>
        <v>24</v>
      </c>
      <c r="AH9" s="132">
        <v>1.0</v>
      </c>
      <c r="AI9" s="133">
        <v>2.0</v>
      </c>
      <c r="AJ9" s="132"/>
      <c r="AK9" s="133">
        <v>3.0</v>
      </c>
      <c r="AL9" s="132">
        <v>2.0</v>
      </c>
      <c r="AM9" s="135">
        <v>3.0</v>
      </c>
      <c r="AN9" s="133">
        <v>2.0</v>
      </c>
      <c r="AO9" s="132">
        <v>1.0</v>
      </c>
      <c r="AP9" s="132">
        <v>2.0</v>
      </c>
      <c r="AQ9" s="133">
        <v>3.0</v>
      </c>
      <c r="AR9" s="133">
        <v>2.0</v>
      </c>
      <c r="AS9" s="133">
        <v>2.0</v>
      </c>
      <c r="AT9" s="133">
        <v>4.0</v>
      </c>
      <c r="AU9" s="134">
        <f t="shared" si="5"/>
        <v>2.25</v>
      </c>
      <c r="AV9" s="136">
        <f t="shared" si="6"/>
        <v>18</v>
      </c>
      <c r="AW9" s="144">
        <v>3.0</v>
      </c>
      <c r="AX9" s="145">
        <v>5.0</v>
      </c>
      <c r="AY9" s="142"/>
      <c r="AZ9" s="140">
        <v>2.0</v>
      </c>
      <c r="BA9" s="142">
        <v>2.0</v>
      </c>
      <c r="BB9" s="141">
        <v>3.0</v>
      </c>
      <c r="BC9" s="142">
        <v>3.0</v>
      </c>
      <c r="BD9" s="143">
        <v>3.0</v>
      </c>
      <c r="BE9" s="139">
        <v>1.0</v>
      </c>
      <c r="BF9" s="139">
        <v>2.0</v>
      </c>
      <c r="BG9" s="139">
        <v>3.0</v>
      </c>
      <c r="BH9" s="139">
        <v>2.0</v>
      </c>
      <c r="BI9" s="140">
        <v>2.0</v>
      </c>
      <c r="BJ9" s="134">
        <f t="shared" si="7"/>
        <v>2.583333333</v>
      </c>
      <c r="BK9" s="136">
        <f t="shared" si="8"/>
        <v>20.66666667</v>
      </c>
      <c r="BL9" s="148">
        <f t="shared" si="9"/>
        <v>3</v>
      </c>
      <c r="BM9" s="148"/>
    </row>
    <row r="10" ht="42.0" customHeight="1">
      <c r="B10" s="130" t="s">
        <v>404</v>
      </c>
      <c r="C10" s="131">
        <v>13.0</v>
      </c>
      <c r="D10" s="132">
        <v>4.0</v>
      </c>
      <c r="E10" s="133">
        <v>3.0</v>
      </c>
      <c r="F10" s="133">
        <v>4.0</v>
      </c>
      <c r="G10" s="132">
        <v>5.0</v>
      </c>
      <c r="H10" s="132">
        <v>3.0</v>
      </c>
      <c r="I10" s="132">
        <v>4.0</v>
      </c>
      <c r="J10" s="132">
        <v>3.0</v>
      </c>
      <c r="K10" s="132">
        <v>3.0</v>
      </c>
      <c r="L10" s="132">
        <v>4.0</v>
      </c>
      <c r="M10" s="132">
        <v>4.0</v>
      </c>
      <c r="N10" s="132">
        <v>4.0</v>
      </c>
      <c r="O10" s="132">
        <v>4.0</v>
      </c>
      <c r="P10" s="133">
        <v>3.0</v>
      </c>
      <c r="Q10" s="146">
        <f t="shared" si="1"/>
        <v>3.692307692</v>
      </c>
      <c r="R10" s="134">
        <f t="shared" si="2"/>
        <v>48</v>
      </c>
      <c r="S10" s="132">
        <v>1.0</v>
      </c>
      <c r="T10" s="133">
        <v>1.0</v>
      </c>
      <c r="U10" s="133">
        <v>1.0</v>
      </c>
      <c r="V10" s="132">
        <v>1.0</v>
      </c>
      <c r="W10" s="132">
        <v>3.0</v>
      </c>
      <c r="X10" s="135">
        <v>3.0</v>
      </c>
      <c r="Y10" s="132">
        <v>2.0</v>
      </c>
      <c r="Z10" s="132">
        <v>3.0</v>
      </c>
      <c r="AA10" s="132">
        <v>3.0</v>
      </c>
      <c r="AB10" s="132">
        <v>2.0</v>
      </c>
      <c r="AC10" s="132">
        <v>3.0</v>
      </c>
      <c r="AD10" s="133">
        <v>2.0</v>
      </c>
      <c r="AE10" s="133">
        <v>2.0</v>
      </c>
      <c r="AF10" s="134">
        <f t="shared" si="3"/>
        <v>2.076923077</v>
      </c>
      <c r="AG10" s="136">
        <f t="shared" si="4"/>
        <v>27</v>
      </c>
      <c r="AH10" s="132">
        <v>3.0</v>
      </c>
      <c r="AI10" s="133">
        <v>4.0</v>
      </c>
      <c r="AJ10" s="133">
        <v>3.0</v>
      </c>
      <c r="AK10" s="133">
        <v>4.0</v>
      </c>
      <c r="AL10" s="132">
        <v>3.0</v>
      </c>
      <c r="AM10" s="135">
        <v>4.0</v>
      </c>
      <c r="AN10" s="133">
        <v>3.0</v>
      </c>
      <c r="AO10" s="132">
        <v>4.0</v>
      </c>
      <c r="AP10" s="132">
        <v>4.0</v>
      </c>
      <c r="AQ10" s="133">
        <v>3.0</v>
      </c>
      <c r="AR10" s="133">
        <v>2.0</v>
      </c>
      <c r="AS10" s="133">
        <v>3.0</v>
      </c>
      <c r="AT10" s="133">
        <v>3.0</v>
      </c>
      <c r="AU10" s="134">
        <f t="shared" si="5"/>
        <v>3.307692308</v>
      </c>
      <c r="AV10" s="136">
        <f t="shared" si="6"/>
        <v>43</v>
      </c>
      <c r="AW10" s="144">
        <v>4.0</v>
      </c>
      <c r="AX10" s="145">
        <v>3.0</v>
      </c>
      <c r="AY10" s="139">
        <v>4.0</v>
      </c>
      <c r="AZ10" s="140">
        <v>5.0</v>
      </c>
      <c r="BA10" s="142">
        <v>3.0</v>
      </c>
      <c r="BB10" s="141">
        <v>4.0</v>
      </c>
      <c r="BC10" s="139">
        <v>3.0</v>
      </c>
      <c r="BD10" s="143">
        <v>3.0</v>
      </c>
      <c r="BE10" s="139">
        <v>4.0</v>
      </c>
      <c r="BF10" s="139">
        <v>4.0</v>
      </c>
      <c r="BG10" s="139">
        <v>4.0</v>
      </c>
      <c r="BH10" s="139">
        <v>4.0</v>
      </c>
      <c r="BI10" s="140">
        <v>3.0</v>
      </c>
      <c r="BJ10" s="134">
        <f t="shared" si="7"/>
        <v>3.692307692</v>
      </c>
      <c r="BK10" s="136">
        <f t="shared" si="8"/>
        <v>48</v>
      </c>
      <c r="BL10" s="117"/>
      <c r="BM10" s="117"/>
    </row>
    <row r="11" ht="42.0" customHeight="1">
      <c r="B11" s="149" t="s">
        <v>405</v>
      </c>
      <c r="C11" s="131">
        <v>8.0</v>
      </c>
      <c r="D11" s="132">
        <v>2.0</v>
      </c>
      <c r="E11" s="133">
        <v>2.0</v>
      </c>
      <c r="F11" s="133">
        <v>4.0</v>
      </c>
      <c r="G11" s="132">
        <v>5.0</v>
      </c>
      <c r="H11" s="132">
        <v>4.0</v>
      </c>
      <c r="I11" s="132"/>
      <c r="J11" s="132">
        <v>2.0</v>
      </c>
      <c r="K11" s="132">
        <v>4.0</v>
      </c>
      <c r="L11" s="132">
        <v>3.0</v>
      </c>
      <c r="M11" s="132">
        <v>3.0</v>
      </c>
      <c r="N11" s="132">
        <v>4.0</v>
      </c>
      <c r="O11" s="133">
        <v>4.0</v>
      </c>
      <c r="P11" s="133">
        <v>3.0</v>
      </c>
      <c r="Q11" s="134">
        <f t="shared" si="1"/>
        <v>3.333333333</v>
      </c>
      <c r="R11" s="134">
        <f t="shared" si="2"/>
        <v>26.66666667</v>
      </c>
      <c r="S11" s="132">
        <v>1.0</v>
      </c>
      <c r="T11" s="133">
        <v>2.0</v>
      </c>
      <c r="U11" s="133">
        <v>1.0</v>
      </c>
      <c r="V11" s="132">
        <v>3.0</v>
      </c>
      <c r="W11" s="132">
        <v>3.0</v>
      </c>
      <c r="X11" s="135">
        <v>2.0</v>
      </c>
      <c r="Y11" s="132">
        <v>2.0</v>
      </c>
      <c r="Z11" s="132">
        <v>4.0</v>
      </c>
      <c r="AA11" s="132">
        <v>4.0</v>
      </c>
      <c r="AB11" s="132">
        <v>4.0</v>
      </c>
      <c r="AC11" s="132">
        <v>4.0</v>
      </c>
      <c r="AD11" s="133">
        <v>4.0</v>
      </c>
      <c r="AE11" s="133">
        <v>4.0</v>
      </c>
      <c r="AF11" s="134">
        <f t="shared" si="3"/>
        <v>2.923076923</v>
      </c>
      <c r="AG11" s="136">
        <f t="shared" si="4"/>
        <v>23.38461538</v>
      </c>
      <c r="AH11" s="133">
        <v>3.0</v>
      </c>
      <c r="AI11" s="133">
        <v>4.0</v>
      </c>
      <c r="AJ11" s="133">
        <v>3.0</v>
      </c>
      <c r="AK11" s="133">
        <v>2.0</v>
      </c>
      <c r="AL11" s="133">
        <v>2.0</v>
      </c>
      <c r="AM11" s="135">
        <v>1.0</v>
      </c>
      <c r="AN11" s="133">
        <v>2.0</v>
      </c>
      <c r="AO11" s="132">
        <v>5.0</v>
      </c>
      <c r="AP11" s="132">
        <v>3.0</v>
      </c>
      <c r="AQ11" s="133">
        <v>3.0</v>
      </c>
      <c r="AR11" s="133">
        <v>3.0</v>
      </c>
      <c r="AS11" s="133">
        <v>3.0</v>
      </c>
      <c r="AT11" s="133">
        <v>3.0</v>
      </c>
      <c r="AU11" s="134">
        <f t="shared" si="5"/>
        <v>2.846153846</v>
      </c>
      <c r="AV11" s="136">
        <f t="shared" si="6"/>
        <v>22.76923077</v>
      </c>
      <c r="AW11" s="150">
        <v>5.0</v>
      </c>
      <c r="AX11" s="150">
        <v>4.0</v>
      </c>
      <c r="AY11" s="151">
        <v>4.0</v>
      </c>
      <c r="AZ11" s="150">
        <v>3.0</v>
      </c>
      <c r="BA11" s="151">
        <v>3.0</v>
      </c>
      <c r="BB11" s="152">
        <v>2.0</v>
      </c>
      <c r="BC11" s="151">
        <v>3.0</v>
      </c>
      <c r="BD11" s="153">
        <v>4.0</v>
      </c>
      <c r="BE11" s="151">
        <v>3.0</v>
      </c>
      <c r="BF11" s="151">
        <v>4.0</v>
      </c>
      <c r="BG11" s="151">
        <v>4.0</v>
      </c>
      <c r="BH11" s="151">
        <v>3.0</v>
      </c>
      <c r="BI11" s="150">
        <v>3.0</v>
      </c>
      <c r="BJ11" s="134">
        <f t="shared" si="7"/>
        <v>3.461538462</v>
      </c>
      <c r="BK11" s="136">
        <f t="shared" si="8"/>
        <v>27.69230769</v>
      </c>
      <c r="BL11" s="148">
        <f t="shared" ref="BL11:BL12" si="10">MAX(BJ11,Q11,AF11,AU11)</f>
        <v>3.461538462</v>
      </c>
      <c r="BM11" s="117"/>
    </row>
    <row r="12" ht="42.0" customHeight="1">
      <c r="B12" s="149" t="s">
        <v>406</v>
      </c>
      <c r="C12" s="131">
        <v>10.0</v>
      </c>
      <c r="D12" s="132">
        <v>2.0</v>
      </c>
      <c r="E12" s="133">
        <v>3.0</v>
      </c>
      <c r="F12" s="133">
        <v>4.0</v>
      </c>
      <c r="G12" s="132">
        <v>5.0</v>
      </c>
      <c r="H12" s="132">
        <v>4.0</v>
      </c>
      <c r="I12" s="132"/>
      <c r="J12" s="132">
        <v>2.0</v>
      </c>
      <c r="K12" s="132">
        <v>2.0</v>
      </c>
      <c r="L12" s="132">
        <v>4.0</v>
      </c>
      <c r="M12" s="132">
        <v>3.0</v>
      </c>
      <c r="N12" s="132">
        <v>3.0</v>
      </c>
      <c r="O12" s="133">
        <v>4.0</v>
      </c>
      <c r="P12" s="133">
        <v>3.0</v>
      </c>
      <c r="Q12" s="134">
        <f t="shared" si="1"/>
        <v>3.25</v>
      </c>
      <c r="R12" s="134">
        <f t="shared" si="2"/>
        <v>32.5</v>
      </c>
      <c r="S12" s="132">
        <v>1.0</v>
      </c>
      <c r="T12" s="133">
        <v>5.0</v>
      </c>
      <c r="U12" s="133">
        <v>2.0</v>
      </c>
      <c r="V12" s="132">
        <v>2.0</v>
      </c>
      <c r="W12" s="132">
        <v>3.0</v>
      </c>
      <c r="X12" s="135">
        <v>4.0</v>
      </c>
      <c r="Y12" s="132">
        <v>4.0</v>
      </c>
      <c r="Z12" s="132">
        <v>4.0</v>
      </c>
      <c r="AA12" s="132">
        <v>3.0</v>
      </c>
      <c r="AB12" s="132">
        <v>3.0</v>
      </c>
      <c r="AC12" s="132">
        <v>4.0</v>
      </c>
      <c r="AD12" s="133">
        <v>2.0</v>
      </c>
      <c r="AE12" s="133">
        <v>4.0</v>
      </c>
      <c r="AF12" s="134">
        <f t="shared" si="3"/>
        <v>3.153846154</v>
      </c>
      <c r="AG12" s="136">
        <f t="shared" si="4"/>
        <v>31.53846154</v>
      </c>
      <c r="AH12" s="133">
        <v>2.0</v>
      </c>
      <c r="AI12" s="133">
        <v>1.0</v>
      </c>
      <c r="AJ12" s="133">
        <v>2.0</v>
      </c>
      <c r="AK12" s="133">
        <v>3.0</v>
      </c>
      <c r="AL12" s="133">
        <v>2.0</v>
      </c>
      <c r="AM12" s="135">
        <v>4.0</v>
      </c>
      <c r="AN12" s="133">
        <v>2.0</v>
      </c>
      <c r="AO12" s="132">
        <v>2.0</v>
      </c>
      <c r="AP12" s="132">
        <v>3.0</v>
      </c>
      <c r="AQ12" s="133">
        <v>2.0</v>
      </c>
      <c r="AR12" s="133">
        <v>2.0</v>
      </c>
      <c r="AS12" s="133">
        <v>2.0</v>
      </c>
      <c r="AT12" s="133">
        <v>3.0</v>
      </c>
      <c r="AU12" s="134">
        <f t="shared" si="5"/>
        <v>2.307692308</v>
      </c>
      <c r="AV12" s="136">
        <f t="shared" si="6"/>
        <v>23.07692308</v>
      </c>
      <c r="AW12" s="150">
        <v>3.0</v>
      </c>
      <c r="AX12" s="150">
        <v>33.0</v>
      </c>
      <c r="AY12" s="151">
        <v>3.0</v>
      </c>
      <c r="AZ12" s="150">
        <v>3.0</v>
      </c>
      <c r="BA12" s="151">
        <v>3.0</v>
      </c>
      <c r="BB12" s="152">
        <v>3.0</v>
      </c>
      <c r="BC12" s="151">
        <v>3.0</v>
      </c>
      <c r="BD12" s="153">
        <v>2.0</v>
      </c>
      <c r="BE12" s="151">
        <v>5.0</v>
      </c>
      <c r="BF12" s="151">
        <v>3.0</v>
      </c>
      <c r="BG12" s="151">
        <v>5.0</v>
      </c>
      <c r="BH12" s="151">
        <v>2.0</v>
      </c>
      <c r="BI12" s="150">
        <v>2.0</v>
      </c>
      <c r="BJ12" s="134">
        <f t="shared" si="7"/>
        <v>5.384615385</v>
      </c>
      <c r="BK12" s="136">
        <f t="shared" si="8"/>
        <v>53.84615385</v>
      </c>
      <c r="BL12" s="148">
        <f t="shared" si="10"/>
        <v>5.384615385</v>
      </c>
      <c r="BM12" s="117"/>
    </row>
    <row r="13" ht="42.0" customHeight="1">
      <c r="C13" s="154">
        <f>SUM(C4:C12)</f>
        <v>100</v>
      </c>
      <c r="Q13" s="5" t="s">
        <v>407</v>
      </c>
      <c r="R13" s="155">
        <f>SUM(R4:R12)</f>
        <v>316.3846154</v>
      </c>
      <c r="S13" s="156"/>
      <c r="T13" s="156"/>
      <c r="AF13" s="5" t="s">
        <v>407</v>
      </c>
      <c r="AG13" s="157">
        <f>SUM(AG4:AG12)</f>
        <v>310.5384615</v>
      </c>
      <c r="AU13" s="5" t="s">
        <v>407</v>
      </c>
      <c r="AV13" s="157">
        <f>SUM(AV4:AV12)</f>
        <v>280.3076923</v>
      </c>
      <c r="BJ13" s="5" t="s">
        <v>407</v>
      </c>
      <c r="BK13" s="157">
        <f>SUM(BK4:BK12)</f>
        <v>357.2051282</v>
      </c>
      <c r="BL13" s="117"/>
      <c r="BM13" s="117"/>
    </row>
  </sheetData>
  <mergeCells count="8">
    <mergeCell ref="D2:R2"/>
    <mergeCell ref="S2:AF2"/>
    <mergeCell ref="AH2:AT2"/>
    <mergeCell ref="AW2:BK2"/>
    <mergeCell ref="D3:P3"/>
    <mergeCell ref="S3:AE3"/>
    <mergeCell ref="AH3:AT3"/>
    <mergeCell ref="AW3:BI3"/>
  </mergeCells>
  <conditionalFormatting sqref="BK13 AV13 AG13 R13">
    <cfRule type="cellIs" dxfId="0" priority="1" operator="equal">
      <formula>MAX(BK13,R13,AG13,AV13)</formula>
    </cfRule>
  </conditionalFormatting>
  <conditionalFormatting sqref="BJ4 Q4 AF4 AU4">
    <cfRule type="cellIs" dxfId="0" priority="2" operator="equal">
      <formula>MAX(BJ4,Q4,AF4,AU4)</formula>
    </cfRule>
  </conditionalFormatting>
  <conditionalFormatting sqref="Q6 AF6 AU6 BJ6 AG7">
    <cfRule type="cellIs" dxfId="0" priority="3" operator="equal">
      <formula>MAX(Q6,#REF!,#REF!,B6)</formula>
    </cfRule>
  </conditionalFormatting>
  <conditionalFormatting sqref="Q10 AF10 AU10 BJ10:BJ12">
    <cfRule type="cellIs" dxfId="0" priority="4" operator="equal">
      <formula>MAX(Q10,#REF!,#REF!,B10)</formula>
    </cfRule>
  </conditionalFormatting>
  <conditionalFormatting sqref="BJ5 Q5 AF5 AU5">
    <cfRule type="cellIs" dxfId="0" priority="5" operator="equal">
      <formula>MAX(BJ5,Q5,AF5,AU5)</formula>
    </cfRule>
  </conditionalFormatting>
  <conditionalFormatting sqref="BJ9 Q9 AF9 AU9">
    <cfRule type="cellIs" dxfId="1" priority="6" operator="equal">
      <formula>MAX(BJ9,Q9,AF9,AU9)</formula>
    </cfRule>
  </conditionalFormatting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25"/>
    <col customWidth="1" min="2" max="2" width="33.38"/>
    <col customWidth="1" min="5" max="5" width="21.0"/>
    <col customWidth="1" min="10" max="10" width="33.38"/>
    <col customWidth="1" min="11" max="11" width="9.0"/>
    <col customWidth="1" min="12" max="12" width="7.75"/>
  </cols>
  <sheetData>
    <row r="1">
      <c r="M1" s="158"/>
    </row>
    <row r="2">
      <c r="M2" s="158"/>
    </row>
    <row r="3">
      <c r="A3" s="5" t="s">
        <v>408</v>
      </c>
      <c r="B3" s="5" t="s">
        <v>409</v>
      </c>
      <c r="C3" s="5" t="s">
        <v>410</v>
      </c>
      <c r="D3" s="5" t="s">
        <v>411</v>
      </c>
      <c r="I3" s="159" t="s">
        <v>408</v>
      </c>
      <c r="J3" s="159" t="s">
        <v>409</v>
      </c>
      <c r="K3" s="159" t="s">
        <v>410</v>
      </c>
      <c r="L3" s="159" t="s">
        <v>411</v>
      </c>
      <c r="M3" s="160" t="s">
        <v>412</v>
      </c>
      <c r="N3" s="161" t="s">
        <v>413</v>
      </c>
    </row>
    <row r="4">
      <c r="A4" s="162" t="s">
        <v>414</v>
      </c>
      <c r="B4" s="5" t="s">
        <v>415</v>
      </c>
      <c r="C4" s="5">
        <v>1.0</v>
      </c>
      <c r="D4" s="5">
        <v>300.0</v>
      </c>
      <c r="I4" s="163" t="s">
        <v>414</v>
      </c>
      <c r="J4" s="164" t="s">
        <v>415</v>
      </c>
      <c r="K4" s="164">
        <v>1.0</v>
      </c>
      <c r="L4" s="164">
        <v>300.0</v>
      </c>
      <c r="M4" s="165">
        <v>289.0</v>
      </c>
      <c r="N4" s="21" t="s">
        <v>272</v>
      </c>
    </row>
    <row r="5">
      <c r="A5" s="162"/>
      <c r="B5" s="5"/>
      <c r="C5" s="5"/>
      <c r="D5" s="5"/>
      <c r="I5" s="33"/>
      <c r="J5" s="164" t="s">
        <v>416</v>
      </c>
      <c r="K5" s="164">
        <v>1.0</v>
      </c>
      <c r="L5" s="164"/>
      <c r="M5" s="165">
        <v>47.0</v>
      </c>
      <c r="N5" s="21" t="s">
        <v>272</v>
      </c>
    </row>
    <row r="6">
      <c r="A6" s="162"/>
      <c r="B6" s="5"/>
      <c r="C6" s="5"/>
      <c r="D6" s="5"/>
      <c r="F6" s="5"/>
      <c r="I6" s="34"/>
      <c r="J6" s="164" t="s">
        <v>417</v>
      </c>
      <c r="K6" s="164">
        <v>1.0</v>
      </c>
      <c r="L6" s="164"/>
      <c r="M6" s="165">
        <v>200.0</v>
      </c>
      <c r="N6" s="21" t="s">
        <v>272</v>
      </c>
    </row>
    <row r="7">
      <c r="A7" s="162" t="s">
        <v>418</v>
      </c>
      <c r="B7" s="5" t="s">
        <v>419</v>
      </c>
      <c r="C7" s="5">
        <v>4.0</v>
      </c>
      <c r="D7" s="5">
        <v>260.0</v>
      </c>
      <c r="F7" s="5" t="s">
        <v>420</v>
      </c>
      <c r="I7" s="163" t="s">
        <v>418</v>
      </c>
      <c r="J7" s="166" t="s">
        <v>419</v>
      </c>
      <c r="K7" s="166">
        <v>3.0</v>
      </c>
      <c r="L7" s="164">
        <v>0.0</v>
      </c>
      <c r="M7" s="165">
        <v>60.0</v>
      </c>
      <c r="N7" s="21" t="s">
        <v>272</v>
      </c>
    </row>
    <row r="8">
      <c r="A8" s="162"/>
      <c r="B8" s="5"/>
      <c r="C8" s="5"/>
      <c r="D8" s="5"/>
      <c r="I8" s="34"/>
      <c r="J8" s="34"/>
      <c r="K8" s="34"/>
      <c r="L8" s="164"/>
      <c r="M8" s="167"/>
      <c r="N8" s="61"/>
    </row>
    <row r="9">
      <c r="A9" s="162" t="s">
        <v>421</v>
      </c>
      <c r="B9" s="5" t="s">
        <v>422</v>
      </c>
      <c r="C9" s="5">
        <v>1.0</v>
      </c>
      <c r="D9" s="5">
        <v>145.0</v>
      </c>
      <c r="F9" s="18">
        <f>D43/13</f>
        <v>360.1538462</v>
      </c>
      <c r="I9" s="168" t="s">
        <v>421</v>
      </c>
      <c r="J9" s="164" t="s">
        <v>422</v>
      </c>
      <c r="K9" s="164">
        <v>1.0</v>
      </c>
      <c r="L9" s="164">
        <v>0.0</v>
      </c>
      <c r="M9" s="167"/>
      <c r="N9" s="61"/>
    </row>
    <row r="10">
      <c r="A10" s="162" t="s">
        <v>423</v>
      </c>
      <c r="B10" s="5" t="s">
        <v>424</v>
      </c>
      <c r="C10" s="5">
        <v>1.0</v>
      </c>
      <c r="D10" s="5">
        <v>30.0</v>
      </c>
      <c r="I10" s="163" t="s">
        <v>423</v>
      </c>
      <c r="J10" s="164" t="s">
        <v>424</v>
      </c>
      <c r="K10" s="164">
        <v>1.0</v>
      </c>
      <c r="L10" s="164">
        <v>30.0</v>
      </c>
      <c r="M10" s="167"/>
      <c r="N10" s="61"/>
    </row>
    <row r="11">
      <c r="B11" s="5" t="s">
        <v>425</v>
      </c>
      <c r="C11" s="5">
        <v>1.0</v>
      </c>
      <c r="D11" s="5">
        <v>130.0</v>
      </c>
      <c r="I11" s="33"/>
      <c r="J11" s="164" t="s">
        <v>426</v>
      </c>
      <c r="K11" s="164">
        <v>1.0</v>
      </c>
      <c r="L11" s="164">
        <v>130.0</v>
      </c>
      <c r="M11" s="165">
        <v>150.0</v>
      </c>
      <c r="N11" s="21" t="s">
        <v>283</v>
      </c>
    </row>
    <row r="12">
      <c r="B12" s="5"/>
      <c r="C12" s="5"/>
      <c r="D12" s="5"/>
      <c r="I12" s="33"/>
      <c r="J12" s="164" t="s">
        <v>427</v>
      </c>
      <c r="K12" s="164"/>
      <c r="L12" s="164"/>
      <c r="M12" s="165">
        <v>123.0</v>
      </c>
      <c r="N12" s="21" t="s">
        <v>283</v>
      </c>
    </row>
    <row r="13">
      <c r="B13" s="5"/>
      <c r="C13" s="5"/>
      <c r="D13" s="5"/>
      <c r="I13" s="33"/>
      <c r="J13" s="164" t="s">
        <v>428</v>
      </c>
      <c r="K13" s="164"/>
      <c r="L13" s="164"/>
      <c r="M13" s="165">
        <v>38.0</v>
      </c>
      <c r="N13" s="21" t="s">
        <v>283</v>
      </c>
    </row>
    <row r="14">
      <c r="B14" s="5" t="s">
        <v>429</v>
      </c>
      <c r="C14" s="5">
        <v>1.0</v>
      </c>
      <c r="D14" s="5">
        <v>200.0</v>
      </c>
      <c r="I14" s="33"/>
      <c r="J14" s="164" t="s">
        <v>429</v>
      </c>
      <c r="K14" s="164">
        <v>1.0</v>
      </c>
      <c r="L14" s="164">
        <v>200.0</v>
      </c>
      <c r="M14" s="165">
        <v>98.0</v>
      </c>
      <c r="N14" s="21" t="s">
        <v>283</v>
      </c>
    </row>
    <row r="15">
      <c r="B15" s="5" t="s">
        <v>430</v>
      </c>
      <c r="C15" s="5">
        <v>1.0</v>
      </c>
      <c r="D15" s="5">
        <v>30.0</v>
      </c>
      <c r="I15" s="33"/>
      <c r="J15" s="164" t="s">
        <v>430</v>
      </c>
      <c r="K15" s="164">
        <v>1.0</v>
      </c>
      <c r="L15" s="164">
        <v>30.0</v>
      </c>
      <c r="M15" s="167"/>
      <c r="N15" s="61"/>
    </row>
    <row r="16">
      <c r="B16" s="5"/>
      <c r="C16" s="5"/>
      <c r="D16" s="5"/>
      <c r="I16" s="33"/>
      <c r="J16" s="164" t="s">
        <v>431</v>
      </c>
      <c r="K16" s="164"/>
      <c r="L16" s="164"/>
      <c r="M16" s="165">
        <v>139.0</v>
      </c>
      <c r="N16" s="21" t="s">
        <v>283</v>
      </c>
    </row>
    <row r="17">
      <c r="B17" s="5" t="s">
        <v>432</v>
      </c>
      <c r="C17" s="5">
        <v>1.0</v>
      </c>
      <c r="D17" s="5">
        <v>50.0</v>
      </c>
      <c r="I17" s="34"/>
      <c r="J17" s="164" t="s">
        <v>432</v>
      </c>
      <c r="K17" s="164">
        <v>1.0</v>
      </c>
      <c r="L17" s="164">
        <v>0.0</v>
      </c>
      <c r="M17" s="165">
        <v>24.0</v>
      </c>
      <c r="N17" s="21" t="s">
        <v>277</v>
      </c>
    </row>
    <row r="18">
      <c r="A18" s="162" t="s">
        <v>13</v>
      </c>
      <c r="B18" s="5" t="s">
        <v>433</v>
      </c>
      <c r="C18" s="5">
        <v>1.0</v>
      </c>
      <c r="D18" s="5">
        <v>400.0</v>
      </c>
      <c r="I18" s="163" t="s">
        <v>13</v>
      </c>
      <c r="J18" s="164" t="s">
        <v>433</v>
      </c>
      <c r="K18" s="164">
        <v>1.0</v>
      </c>
      <c r="L18" s="164">
        <v>400.0</v>
      </c>
      <c r="M18" s="167">
        <f>239+49*2</f>
        <v>337</v>
      </c>
      <c r="N18" s="21" t="s">
        <v>284</v>
      </c>
    </row>
    <row r="19">
      <c r="A19" s="162"/>
      <c r="B19" s="5"/>
      <c r="C19" s="5"/>
      <c r="D19" s="5"/>
      <c r="I19" s="34"/>
      <c r="J19" s="164" t="s">
        <v>434</v>
      </c>
      <c r="K19" s="164"/>
      <c r="L19" s="164"/>
      <c r="M19" s="165" t="s">
        <v>435</v>
      </c>
      <c r="N19" s="21" t="s">
        <v>283</v>
      </c>
    </row>
    <row r="20">
      <c r="A20" s="162" t="s">
        <v>436</v>
      </c>
      <c r="B20" s="5" t="s">
        <v>437</v>
      </c>
      <c r="C20" s="5">
        <v>1.0</v>
      </c>
      <c r="D20" s="5">
        <v>50.0</v>
      </c>
      <c r="I20" s="163" t="s">
        <v>436</v>
      </c>
      <c r="J20" s="164" t="s">
        <v>437</v>
      </c>
      <c r="K20" s="164">
        <v>1.0</v>
      </c>
      <c r="L20" s="164">
        <v>50.0</v>
      </c>
      <c r="M20" s="167"/>
      <c r="N20" s="21" t="s">
        <v>284</v>
      </c>
    </row>
    <row r="21">
      <c r="A21" s="162"/>
      <c r="B21" s="5"/>
      <c r="C21" s="5"/>
      <c r="D21" s="5"/>
      <c r="I21" s="33"/>
      <c r="J21" s="164" t="s">
        <v>438</v>
      </c>
      <c r="K21" s="164">
        <v>2.0</v>
      </c>
      <c r="L21" s="164"/>
      <c r="M21" s="165">
        <v>36.0</v>
      </c>
      <c r="N21" s="21" t="s">
        <v>272</v>
      </c>
    </row>
    <row r="22">
      <c r="A22" s="162"/>
      <c r="B22" s="5" t="s">
        <v>285</v>
      </c>
      <c r="C22" s="5">
        <v>1.0</v>
      </c>
      <c r="D22" s="5">
        <v>670.0</v>
      </c>
      <c r="I22" s="33"/>
      <c r="J22" s="166" t="s">
        <v>121</v>
      </c>
      <c r="K22" s="164">
        <v>1.0</v>
      </c>
      <c r="L22" s="164">
        <v>670.0</v>
      </c>
      <c r="M22" s="165">
        <v>50.0</v>
      </c>
      <c r="N22" s="21" t="s">
        <v>276</v>
      </c>
    </row>
    <row r="23">
      <c r="A23" s="162"/>
      <c r="B23" s="5"/>
      <c r="C23" s="5"/>
      <c r="D23" s="5"/>
      <c r="I23" s="33"/>
      <c r="J23" s="33"/>
      <c r="K23" s="164">
        <v>2.0</v>
      </c>
      <c r="L23" s="164"/>
      <c r="M23" s="165">
        <v>218.0</v>
      </c>
      <c r="N23" s="21" t="s">
        <v>284</v>
      </c>
    </row>
    <row r="24">
      <c r="A24" s="162"/>
      <c r="B24" s="5"/>
      <c r="C24" s="5"/>
      <c r="D24" s="5"/>
      <c r="I24" s="33"/>
      <c r="J24" s="33"/>
      <c r="K24" s="164"/>
      <c r="L24" s="164"/>
      <c r="M24" s="165"/>
      <c r="N24" s="21"/>
    </row>
    <row r="25">
      <c r="A25" s="162"/>
      <c r="B25" s="5"/>
      <c r="C25" s="5"/>
      <c r="D25" s="5"/>
      <c r="I25" s="33"/>
      <c r="J25" s="34"/>
      <c r="K25" s="164"/>
      <c r="L25" s="164"/>
      <c r="M25" s="165"/>
      <c r="N25" s="21"/>
    </row>
    <row r="26">
      <c r="A26" s="162"/>
      <c r="B26" s="5"/>
      <c r="C26" s="5"/>
      <c r="D26" s="5"/>
      <c r="I26" s="34"/>
      <c r="J26" s="164" t="s">
        <v>439</v>
      </c>
      <c r="K26" s="164">
        <v>1.0</v>
      </c>
      <c r="L26" s="164"/>
      <c r="M26" s="165">
        <v>11.0</v>
      </c>
      <c r="N26" s="21" t="s">
        <v>276</v>
      </c>
    </row>
    <row r="27">
      <c r="A27" s="162" t="s">
        <v>440</v>
      </c>
      <c r="B27" s="5" t="s">
        <v>441</v>
      </c>
      <c r="C27" s="5">
        <v>4.0</v>
      </c>
      <c r="D27" s="5">
        <v>120.0</v>
      </c>
      <c r="I27" s="163" t="s">
        <v>440</v>
      </c>
      <c r="J27" s="164" t="s">
        <v>442</v>
      </c>
      <c r="K27" s="164">
        <v>4.0</v>
      </c>
      <c r="L27" s="164">
        <v>120.0</v>
      </c>
      <c r="M27" s="165">
        <v>60.0</v>
      </c>
      <c r="N27" s="21" t="s">
        <v>284</v>
      </c>
    </row>
    <row r="28">
      <c r="B28" s="5"/>
      <c r="C28" s="5"/>
      <c r="D28" s="5"/>
      <c r="I28" s="33"/>
      <c r="J28" s="164" t="s">
        <v>443</v>
      </c>
      <c r="K28" s="164">
        <v>2.0</v>
      </c>
      <c r="L28" s="164"/>
      <c r="M28" s="165">
        <f>23*2</f>
        <v>46</v>
      </c>
      <c r="N28" s="21"/>
    </row>
    <row r="29">
      <c r="B29" s="5"/>
      <c r="C29" s="5"/>
      <c r="D29" s="5"/>
      <c r="I29" s="33"/>
      <c r="J29" s="164" t="s">
        <v>444</v>
      </c>
      <c r="K29" s="164">
        <v>2.0</v>
      </c>
      <c r="L29" s="164"/>
      <c r="M29" s="165">
        <v>60.0</v>
      </c>
      <c r="N29" s="21"/>
    </row>
    <row r="30">
      <c r="B30" s="5"/>
      <c r="C30" s="5"/>
      <c r="D30" s="5"/>
      <c r="I30" s="33"/>
      <c r="J30" s="164" t="s">
        <v>445</v>
      </c>
      <c r="K30" s="164">
        <v>1.0</v>
      </c>
      <c r="L30" s="164"/>
      <c r="M30" s="165">
        <v>82.79</v>
      </c>
      <c r="N30" s="21" t="s">
        <v>284</v>
      </c>
    </row>
    <row r="31">
      <c r="B31" s="5"/>
      <c r="C31" s="5"/>
      <c r="D31" s="5"/>
      <c r="I31" s="33"/>
      <c r="J31" s="164" t="s">
        <v>446</v>
      </c>
      <c r="K31" s="164">
        <v>2.0</v>
      </c>
      <c r="L31" s="164"/>
      <c r="M31" s="165">
        <v>50.0</v>
      </c>
      <c r="N31" s="21" t="s">
        <v>284</v>
      </c>
    </row>
    <row r="32">
      <c r="B32" s="5" t="s">
        <v>447</v>
      </c>
      <c r="C32" s="5">
        <v>2.0</v>
      </c>
      <c r="D32" s="5">
        <v>1000.0</v>
      </c>
      <c r="I32" s="34"/>
      <c r="J32" s="168" t="s">
        <v>448</v>
      </c>
      <c r="K32" s="164">
        <v>2.0</v>
      </c>
      <c r="L32" s="164">
        <v>0.0</v>
      </c>
      <c r="M32" s="165">
        <v>80.0</v>
      </c>
      <c r="N32" s="21" t="s">
        <v>284</v>
      </c>
    </row>
    <row r="33">
      <c r="A33" s="162" t="s">
        <v>449</v>
      </c>
      <c r="B33" s="5" t="s">
        <v>450</v>
      </c>
      <c r="C33" s="5">
        <v>1.0</v>
      </c>
      <c r="D33" s="5">
        <v>300.0</v>
      </c>
      <c r="I33" s="168" t="s">
        <v>449</v>
      </c>
      <c r="J33" s="164" t="s">
        <v>451</v>
      </c>
      <c r="K33" s="164">
        <v>1.0</v>
      </c>
      <c r="L33" s="164">
        <v>300.0</v>
      </c>
      <c r="M33" s="165">
        <v>259.0</v>
      </c>
      <c r="N33" s="21" t="s">
        <v>278</v>
      </c>
    </row>
    <row r="34">
      <c r="A34" s="162"/>
      <c r="B34" s="5" t="s">
        <v>452</v>
      </c>
      <c r="C34" s="5">
        <v>1.0</v>
      </c>
      <c r="D34" s="5">
        <v>200.0</v>
      </c>
      <c r="I34" s="168"/>
      <c r="J34" s="164" t="s">
        <v>452</v>
      </c>
      <c r="K34" s="164">
        <v>1.0</v>
      </c>
      <c r="L34" s="164">
        <v>200.0</v>
      </c>
      <c r="M34" s="165">
        <v>200.0</v>
      </c>
      <c r="N34" s="21" t="s">
        <v>276</v>
      </c>
    </row>
    <row r="35">
      <c r="A35" s="162"/>
      <c r="B35" s="5" t="s">
        <v>453</v>
      </c>
      <c r="C35" s="5">
        <v>1.0</v>
      </c>
      <c r="D35" s="5">
        <v>7.0</v>
      </c>
      <c r="I35" s="168"/>
      <c r="J35" s="21" t="s">
        <v>453</v>
      </c>
      <c r="K35" s="164">
        <v>1.0</v>
      </c>
      <c r="L35" s="164">
        <v>7.0</v>
      </c>
      <c r="M35" s="165">
        <v>7.0</v>
      </c>
      <c r="N35" s="21" t="s">
        <v>278</v>
      </c>
    </row>
    <row r="36">
      <c r="A36" s="162"/>
      <c r="B36" s="5" t="s">
        <v>454</v>
      </c>
      <c r="C36" s="5">
        <v>1.0</v>
      </c>
      <c r="D36" s="5">
        <v>150.0</v>
      </c>
      <c r="I36" s="168"/>
      <c r="J36" s="21" t="s">
        <v>454</v>
      </c>
      <c r="K36" s="164">
        <v>1.0</v>
      </c>
      <c r="L36" s="164">
        <v>150.0</v>
      </c>
      <c r="M36" s="165">
        <v>149.0</v>
      </c>
      <c r="N36" s="21" t="s">
        <v>278</v>
      </c>
    </row>
    <row r="37">
      <c r="B37" s="5" t="s">
        <v>441</v>
      </c>
      <c r="C37" s="5">
        <v>2.0</v>
      </c>
      <c r="D37" s="5">
        <v>50.0</v>
      </c>
      <c r="I37" s="168"/>
      <c r="J37" s="21" t="s">
        <v>441</v>
      </c>
      <c r="K37" s="164">
        <v>2.0</v>
      </c>
      <c r="L37" s="164">
        <v>50.0</v>
      </c>
      <c r="M37" s="165">
        <v>98.0</v>
      </c>
      <c r="N37" s="21" t="s">
        <v>278</v>
      </c>
    </row>
    <row r="38">
      <c r="B38" s="5" t="s">
        <v>455</v>
      </c>
      <c r="C38" s="5">
        <v>2.0</v>
      </c>
      <c r="D38" s="5">
        <v>320.0</v>
      </c>
      <c r="I38" s="168"/>
      <c r="J38" s="5" t="s">
        <v>456</v>
      </c>
      <c r="K38" s="164">
        <v>1.0</v>
      </c>
      <c r="L38" s="164">
        <v>170.0</v>
      </c>
      <c r="M38" s="165">
        <v>170.0</v>
      </c>
      <c r="N38" s="21" t="s">
        <v>278</v>
      </c>
    </row>
    <row r="39">
      <c r="B39" s="5" t="s">
        <v>456</v>
      </c>
      <c r="C39" s="5">
        <v>1.0</v>
      </c>
      <c r="D39" s="5">
        <v>170.0</v>
      </c>
      <c r="I39" s="168"/>
      <c r="J39" s="21" t="s">
        <v>455</v>
      </c>
      <c r="K39" s="164">
        <v>2.0</v>
      </c>
      <c r="L39" s="164">
        <v>320.0</v>
      </c>
      <c r="M39" s="165">
        <v>318.0</v>
      </c>
      <c r="N39" s="21" t="s">
        <v>278</v>
      </c>
    </row>
    <row r="40">
      <c r="B40" s="5" t="s">
        <v>457</v>
      </c>
      <c r="C40" s="5">
        <v>2.0</v>
      </c>
      <c r="D40" s="5">
        <v>100.0</v>
      </c>
      <c r="I40" s="168"/>
      <c r="J40" s="21" t="s">
        <v>457</v>
      </c>
      <c r="K40" s="164">
        <v>2.0</v>
      </c>
      <c r="L40" s="164">
        <v>100.0</v>
      </c>
      <c r="M40" s="165">
        <v>98.0</v>
      </c>
      <c r="N40" s="21" t="s">
        <v>278</v>
      </c>
    </row>
    <row r="41">
      <c r="I41" s="168" t="s">
        <v>458</v>
      </c>
      <c r="J41" s="164" t="s">
        <v>459</v>
      </c>
      <c r="K41" s="164"/>
      <c r="L41" s="164"/>
      <c r="M41" s="165">
        <v>26.0</v>
      </c>
      <c r="N41" s="21" t="s">
        <v>283</v>
      </c>
    </row>
    <row r="42">
      <c r="I42" s="168"/>
      <c r="J42" s="164" t="s">
        <v>460</v>
      </c>
      <c r="K42" s="164"/>
      <c r="L42" s="164"/>
      <c r="M42" s="165">
        <v>10.0</v>
      </c>
      <c r="N42" s="21" t="s">
        <v>283</v>
      </c>
    </row>
    <row r="43">
      <c r="C43" s="5" t="s">
        <v>461</v>
      </c>
      <c r="D43" s="18">
        <f>SUM(D4:D40)</f>
        <v>4682</v>
      </c>
      <c r="I43" s="169"/>
      <c r="J43" s="164" t="s">
        <v>462</v>
      </c>
      <c r="K43" s="131">
        <v>1.0</v>
      </c>
      <c r="L43" s="169"/>
      <c r="M43" s="165">
        <v>128.5</v>
      </c>
      <c r="N43" s="21" t="s">
        <v>463</v>
      </c>
    </row>
    <row r="44">
      <c r="I44" s="169"/>
      <c r="J44" s="164" t="s">
        <v>464</v>
      </c>
      <c r="K44" s="131"/>
      <c r="L44" s="169"/>
      <c r="M44" s="165">
        <v>107.0</v>
      </c>
      <c r="N44" s="21" t="s">
        <v>287</v>
      </c>
    </row>
    <row r="45">
      <c r="I45" s="169"/>
      <c r="J45" s="164" t="s">
        <v>465</v>
      </c>
      <c r="K45" s="131">
        <v>1.0</v>
      </c>
      <c r="L45" s="169"/>
      <c r="M45" s="165">
        <v>150.0</v>
      </c>
      <c r="N45" s="21" t="s">
        <v>392</v>
      </c>
    </row>
    <row r="46">
      <c r="I46" s="169"/>
      <c r="J46" s="169"/>
      <c r="K46" s="131" t="s">
        <v>461</v>
      </c>
      <c r="L46" s="170">
        <f>SUM(L4:L33)</f>
        <v>2230</v>
      </c>
      <c r="M46" s="171">
        <f>SUM(M4:M45)</f>
        <v>3919.29</v>
      </c>
      <c r="N46" s="61"/>
    </row>
    <row r="47">
      <c r="M47" s="158"/>
    </row>
    <row r="48">
      <c r="M48" s="158"/>
    </row>
    <row r="49">
      <c r="J49" s="5" t="s">
        <v>420</v>
      </c>
      <c r="K49" s="5" t="s">
        <v>268</v>
      </c>
      <c r="L49" s="5" t="s">
        <v>466</v>
      </c>
      <c r="M49" s="172" t="s">
        <v>467</v>
      </c>
    </row>
    <row r="50">
      <c r="J50" s="173">
        <f>M46/12</f>
        <v>326.6075</v>
      </c>
      <c r="K50" s="5" t="s">
        <v>274</v>
      </c>
      <c r="M50" s="158">
        <f t="shared" ref="M50:M61" si="1">L50-$J$50</f>
        <v>-326.6075</v>
      </c>
    </row>
    <row r="51">
      <c r="K51" s="5" t="s">
        <v>392</v>
      </c>
      <c r="L51" s="173">
        <f>SUM(M45,M2)</f>
        <v>150</v>
      </c>
      <c r="M51" s="158">
        <f t="shared" si="1"/>
        <v>-176.6075</v>
      </c>
    </row>
    <row r="52">
      <c r="J52" s="5"/>
      <c r="K52" s="5" t="s">
        <v>287</v>
      </c>
      <c r="L52" s="173">
        <f>M44</f>
        <v>107</v>
      </c>
      <c r="M52" s="158">
        <f t="shared" si="1"/>
        <v>-219.6075</v>
      </c>
    </row>
    <row r="53">
      <c r="K53" s="5" t="s">
        <v>389</v>
      </c>
      <c r="L53" s="173">
        <f>M33+SUM(M35:M40)</f>
        <v>1099</v>
      </c>
      <c r="M53" s="158">
        <f t="shared" si="1"/>
        <v>772.3925</v>
      </c>
    </row>
    <row r="54">
      <c r="K54" s="5" t="s">
        <v>270</v>
      </c>
      <c r="M54" s="158">
        <f t="shared" si="1"/>
        <v>-326.6075</v>
      </c>
    </row>
    <row r="55">
      <c r="K55" s="5" t="s">
        <v>283</v>
      </c>
      <c r="L55" s="173">
        <f>SUM(M41:M42,M19,M16,M11:M14)</f>
        <v>584</v>
      </c>
      <c r="M55" s="158">
        <f t="shared" si="1"/>
        <v>257.3925</v>
      </c>
    </row>
    <row r="56">
      <c r="K56" s="5" t="s">
        <v>277</v>
      </c>
      <c r="L56" s="173">
        <f>M17</f>
        <v>24</v>
      </c>
      <c r="M56" s="158">
        <f t="shared" si="1"/>
        <v>-302.6075</v>
      </c>
    </row>
    <row r="57">
      <c r="K57" s="5" t="s">
        <v>281</v>
      </c>
      <c r="M57" s="158">
        <f t="shared" si="1"/>
        <v>-326.6075</v>
      </c>
    </row>
    <row r="58">
      <c r="K58" s="5" t="s">
        <v>276</v>
      </c>
      <c r="L58" s="173">
        <f>SUM(M34,M26,M22)</f>
        <v>261</v>
      </c>
      <c r="M58" s="158">
        <f t="shared" si="1"/>
        <v>-65.6075</v>
      </c>
    </row>
    <row r="59">
      <c r="K59" s="5" t="s">
        <v>272</v>
      </c>
      <c r="L59" s="173">
        <f>SUM(M4,M5,M6,M7,M21)</f>
        <v>632</v>
      </c>
      <c r="M59" s="158">
        <f t="shared" si="1"/>
        <v>305.3925</v>
      </c>
    </row>
    <row r="60">
      <c r="K60" s="5" t="s">
        <v>468</v>
      </c>
      <c r="M60" s="158">
        <f t="shared" si="1"/>
        <v>-326.6075</v>
      </c>
    </row>
    <row r="61">
      <c r="K61" s="5" t="s">
        <v>284</v>
      </c>
      <c r="L61" s="173">
        <f>SUM(M43,M30:M32,M27,M23,M18)</f>
        <v>956.29</v>
      </c>
      <c r="M61" s="158">
        <f t="shared" si="1"/>
        <v>629.6825</v>
      </c>
    </row>
    <row r="62">
      <c r="M62" s="158"/>
    </row>
    <row r="63">
      <c r="M63" s="158"/>
    </row>
    <row r="64">
      <c r="M64" s="158"/>
    </row>
    <row r="65">
      <c r="M65" s="158"/>
    </row>
    <row r="66">
      <c r="M66" s="158"/>
    </row>
    <row r="67">
      <c r="M67" s="158"/>
    </row>
    <row r="68">
      <c r="M68" s="158"/>
    </row>
    <row r="69">
      <c r="M69" s="158"/>
    </row>
    <row r="70">
      <c r="M70" s="158"/>
    </row>
    <row r="71">
      <c r="M71" s="158"/>
    </row>
    <row r="72">
      <c r="M72" s="158"/>
    </row>
    <row r="73">
      <c r="M73" s="158"/>
    </row>
    <row r="74">
      <c r="M74" s="158"/>
    </row>
    <row r="75">
      <c r="M75" s="158"/>
    </row>
    <row r="76">
      <c r="M76" s="158"/>
    </row>
    <row r="77">
      <c r="M77" s="158"/>
    </row>
    <row r="78">
      <c r="M78" s="158"/>
    </row>
    <row r="79">
      <c r="M79" s="158"/>
    </row>
    <row r="80">
      <c r="M80" s="158"/>
    </row>
    <row r="81">
      <c r="M81" s="158"/>
    </row>
    <row r="82">
      <c r="M82" s="158"/>
    </row>
    <row r="83">
      <c r="M83" s="158"/>
    </row>
    <row r="84">
      <c r="M84" s="158"/>
    </row>
    <row r="85">
      <c r="M85" s="158"/>
    </row>
    <row r="86">
      <c r="M86" s="158"/>
    </row>
    <row r="87">
      <c r="M87" s="158"/>
    </row>
    <row r="88">
      <c r="M88" s="158"/>
    </row>
    <row r="89">
      <c r="M89" s="158"/>
    </row>
    <row r="90">
      <c r="M90" s="158"/>
    </row>
    <row r="91">
      <c r="M91" s="158"/>
    </row>
    <row r="92">
      <c r="M92" s="158"/>
    </row>
    <row r="93">
      <c r="M93" s="158"/>
    </row>
    <row r="94">
      <c r="M94" s="158"/>
    </row>
    <row r="95">
      <c r="M95" s="158"/>
    </row>
    <row r="96">
      <c r="M96" s="158"/>
    </row>
    <row r="97">
      <c r="M97" s="158"/>
    </row>
    <row r="98">
      <c r="M98" s="158"/>
    </row>
    <row r="99">
      <c r="M99" s="158"/>
    </row>
    <row r="100">
      <c r="M100" s="158"/>
    </row>
    <row r="101">
      <c r="M101" s="158"/>
    </row>
    <row r="102">
      <c r="M102" s="158"/>
    </row>
    <row r="103">
      <c r="M103" s="158"/>
    </row>
    <row r="104">
      <c r="M104" s="158"/>
    </row>
    <row r="105">
      <c r="M105" s="158"/>
    </row>
    <row r="106">
      <c r="M106" s="158"/>
    </row>
    <row r="107">
      <c r="M107" s="158"/>
    </row>
    <row r="108">
      <c r="M108" s="158"/>
    </row>
    <row r="109">
      <c r="M109" s="158"/>
    </row>
    <row r="110">
      <c r="M110" s="158"/>
    </row>
    <row r="111">
      <c r="M111" s="158"/>
    </row>
    <row r="112">
      <c r="M112" s="158"/>
    </row>
    <row r="113">
      <c r="M113" s="158"/>
    </row>
    <row r="114">
      <c r="M114" s="158"/>
    </row>
    <row r="115">
      <c r="M115" s="158"/>
    </row>
    <row r="116">
      <c r="M116" s="158"/>
    </row>
    <row r="117">
      <c r="M117" s="158"/>
    </row>
    <row r="118">
      <c r="M118" s="158"/>
    </row>
    <row r="119">
      <c r="M119" s="158"/>
    </row>
    <row r="120">
      <c r="M120" s="158"/>
    </row>
    <row r="121">
      <c r="M121" s="158"/>
    </row>
    <row r="122">
      <c r="M122" s="158"/>
    </row>
    <row r="123">
      <c r="M123" s="158"/>
    </row>
    <row r="124">
      <c r="M124" s="158"/>
    </row>
    <row r="125">
      <c r="M125" s="158"/>
    </row>
    <row r="126">
      <c r="M126" s="158"/>
    </row>
    <row r="127">
      <c r="M127" s="158"/>
    </row>
    <row r="128">
      <c r="M128" s="158"/>
    </row>
    <row r="129">
      <c r="M129" s="158"/>
    </row>
    <row r="130">
      <c r="M130" s="158"/>
    </row>
    <row r="131">
      <c r="M131" s="158"/>
    </row>
    <row r="132">
      <c r="M132" s="158"/>
    </row>
    <row r="133">
      <c r="M133" s="158"/>
    </row>
    <row r="134">
      <c r="M134" s="158"/>
    </row>
    <row r="135">
      <c r="M135" s="158"/>
    </row>
    <row r="136">
      <c r="M136" s="158"/>
    </row>
    <row r="137">
      <c r="M137" s="158"/>
    </row>
    <row r="138">
      <c r="M138" s="158"/>
    </row>
    <row r="139">
      <c r="M139" s="158"/>
    </row>
    <row r="140">
      <c r="M140" s="158"/>
    </row>
    <row r="141">
      <c r="M141" s="158"/>
    </row>
    <row r="142">
      <c r="M142" s="158"/>
    </row>
    <row r="143">
      <c r="M143" s="158"/>
    </row>
    <row r="144">
      <c r="M144" s="158"/>
    </row>
    <row r="145">
      <c r="M145" s="158"/>
    </row>
    <row r="146">
      <c r="M146" s="158"/>
    </row>
    <row r="147">
      <c r="M147" s="158"/>
    </row>
    <row r="148">
      <c r="M148" s="158"/>
    </row>
    <row r="149">
      <c r="M149" s="158"/>
    </row>
    <row r="150">
      <c r="M150" s="158"/>
    </row>
    <row r="151">
      <c r="M151" s="158"/>
    </row>
    <row r="152">
      <c r="M152" s="158"/>
    </row>
    <row r="153">
      <c r="M153" s="158"/>
    </row>
    <row r="154">
      <c r="M154" s="158"/>
    </row>
    <row r="155">
      <c r="M155" s="158"/>
    </row>
    <row r="156">
      <c r="M156" s="158"/>
    </row>
    <row r="157">
      <c r="M157" s="158"/>
    </row>
    <row r="158">
      <c r="M158" s="158"/>
    </row>
    <row r="159">
      <c r="M159" s="158"/>
    </row>
    <row r="160">
      <c r="M160" s="158"/>
    </row>
    <row r="161">
      <c r="M161" s="158"/>
    </row>
    <row r="162">
      <c r="M162" s="158"/>
    </row>
    <row r="163">
      <c r="M163" s="158"/>
    </row>
    <row r="164">
      <c r="M164" s="158"/>
    </row>
    <row r="165">
      <c r="M165" s="158"/>
    </row>
    <row r="166">
      <c r="M166" s="158"/>
    </row>
    <row r="167">
      <c r="M167" s="158"/>
    </row>
    <row r="168">
      <c r="M168" s="158"/>
    </row>
    <row r="169">
      <c r="M169" s="158"/>
    </row>
    <row r="170">
      <c r="M170" s="158"/>
    </row>
    <row r="171">
      <c r="M171" s="158"/>
    </row>
    <row r="172">
      <c r="M172" s="158"/>
    </row>
    <row r="173">
      <c r="M173" s="158"/>
    </row>
    <row r="174">
      <c r="M174" s="158"/>
    </row>
    <row r="175">
      <c r="M175" s="158"/>
    </row>
    <row r="176">
      <c r="M176" s="158"/>
    </row>
    <row r="177">
      <c r="M177" s="158"/>
    </row>
    <row r="178">
      <c r="M178" s="158"/>
    </row>
    <row r="179">
      <c r="M179" s="158"/>
    </row>
    <row r="180">
      <c r="M180" s="158"/>
    </row>
    <row r="181">
      <c r="M181" s="158"/>
    </row>
    <row r="182">
      <c r="M182" s="158"/>
    </row>
    <row r="183">
      <c r="M183" s="158"/>
    </row>
    <row r="184">
      <c r="M184" s="158"/>
    </row>
    <row r="185">
      <c r="M185" s="158"/>
    </row>
    <row r="186">
      <c r="M186" s="158"/>
    </row>
    <row r="187">
      <c r="M187" s="158"/>
    </row>
    <row r="188">
      <c r="M188" s="158"/>
    </row>
    <row r="189">
      <c r="M189" s="158"/>
    </row>
    <row r="190">
      <c r="M190" s="158"/>
    </row>
    <row r="191">
      <c r="M191" s="158"/>
    </row>
    <row r="192">
      <c r="M192" s="158"/>
    </row>
    <row r="193">
      <c r="M193" s="158"/>
    </row>
    <row r="194">
      <c r="M194" s="158"/>
    </row>
    <row r="195">
      <c r="M195" s="158"/>
    </row>
    <row r="196">
      <c r="M196" s="158"/>
    </row>
    <row r="197">
      <c r="M197" s="158"/>
    </row>
    <row r="198">
      <c r="M198" s="158"/>
    </row>
    <row r="199">
      <c r="M199" s="158"/>
    </row>
    <row r="200">
      <c r="M200" s="158"/>
    </row>
    <row r="201">
      <c r="M201" s="158"/>
    </row>
    <row r="202">
      <c r="M202" s="158"/>
    </row>
    <row r="203">
      <c r="M203" s="158"/>
    </row>
    <row r="204">
      <c r="M204" s="158"/>
    </row>
    <row r="205">
      <c r="M205" s="158"/>
    </row>
    <row r="206">
      <c r="M206" s="158"/>
    </row>
    <row r="207">
      <c r="M207" s="158"/>
    </row>
    <row r="208">
      <c r="M208" s="158"/>
    </row>
    <row r="209">
      <c r="M209" s="158"/>
    </row>
    <row r="210">
      <c r="M210" s="158"/>
    </row>
    <row r="211">
      <c r="M211" s="158"/>
    </row>
    <row r="212">
      <c r="M212" s="158"/>
    </row>
    <row r="213">
      <c r="M213" s="158"/>
    </row>
    <row r="214">
      <c r="M214" s="158"/>
    </row>
    <row r="215">
      <c r="M215" s="158"/>
    </row>
    <row r="216">
      <c r="M216" s="158"/>
    </row>
    <row r="217">
      <c r="M217" s="158"/>
    </row>
    <row r="218">
      <c r="M218" s="158"/>
    </row>
    <row r="219">
      <c r="M219" s="158"/>
    </row>
    <row r="220">
      <c r="M220" s="158"/>
    </row>
    <row r="221">
      <c r="M221" s="158"/>
    </row>
    <row r="222">
      <c r="M222" s="158"/>
    </row>
    <row r="223">
      <c r="M223" s="158"/>
    </row>
    <row r="224">
      <c r="M224" s="158"/>
    </row>
    <row r="225">
      <c r="M225" s="158"/>
    </row>
    <row r="226">
      <c r="M226" s="158"/>
    </row>
    <row r="227">
      <c r="M227" s="158"/>
    </row>
    <row r="228">
      <c r="M228" s="158"/>
    </row>
    <row r="229">
      <c r="M229" s="158"/>
    </row>
    <row r="230">
      <c r="M230" s="158"/>
    </row>
    <row r="231">
      <c r="M231" s="158"/>
    </row>
    <row r="232">
      <c r="M232" s="158"/>
    </row>
    <row r="233">
      <c r="M233" s="158"/>
    </row>
    <row r="234">
      <c r="M234" s="158"/>
    </row>
    <row r="235">
      <c r="M235" s="158"/>
    </row>
    <row r="236">
      <c r="M236" s="158"/>
    </row>
    <row r="237">
      <c r="M237" s="158"/>
    </row>
    <row r="238">
      <c r="M238" s="158"/>
    </row>
    <row r="239">
      <c r="M239" s="158"/>
    </row>
    <row r="240">
      <c r="M240" s="158"/>
    </row>
    <row r="241">
      <c r="M241" s="158"/>
    </row>
    <row r="242">
      <c r="M242" s="158"/>
    </row>
    <row r="243">
      <c r="M243" s="158"/>
    </row>
    <row r="244">
      <c r="M244" s="158"/>
    </row>
    <row r="245">
      <c r="M245" s="158"/>
    </row>
    <row r="246">
      <c r="M246" s="158"/>
    </row>
    <row r="247">
      <c r="M247" s="158"/>
    </row>
    <row r="248">
      <c r="M248" s="158"/>
    </row>
    <row r="249">
      <c r="M249" s="158"/>
    </row>
    <row r="250">
      <c r="M250" s="158"/>
    </row>
    <row r="251">
      <c r="M251" s="158"/>
    </row>
    <row r="252">
      <c r="M252" s="158"/>
    </row>
    <row r="253">
      <c r="M253" s="158"/>
    </row>
    <row r="254">
      <c r="M254" s="158"/>
    </row>
    <row r="255">
      <c r="M255" s="158"/>
    </row>
    <row r="256">
      <c r="M256" s="158"/>
    </row>
    <row r="257">
      <c r="M257" s="158"/>
    </row>
    <row r="258">
      <c r="M258" s="158"/>
    </row>
    <row r="259">
      <c r="M259" s="158"/>
    </row>
    <row r="260">
      <c r="M260" s="158"/>
    </row>
    <row r="261">
      <c r="M261" s="158"/>
    </row>
    <row r="262">
      <c r="M262" s="158"/>
    </row>
    <row r="263">
      <c r="M263" s="158"/>
    </row>
    <row r="264">
      <c r="M264" s="158"/>
    </row>
    <row r="265">
      <c r="M265" s="158"/>
    </row>
    <row r="266">
      <c r="M266" s="158"/>
    </row>
    <row r="267">
      <c r="M267" s="158"/>
    </row>
    <row r="268">
      <c r="M268" s="158"/>
    </row>
    <row r="269">
      <c r="M269" s="158"/>
    </row>
    <row r="270">
      <c r="M270" s="158"/>
    </row>
    <row r="271">
      <c r="M271" s="158"/>
    </row>
    <row r="272">
      <c r="M272" s="158"/>
    </row>
    <row r="273">
      <c r="M273" s="158"/>
    </row>
    <row r="274">
      <c r="M274" s="158"/>
    </row>
    <row r="275">
      <c r="M275" s="158"/>
    </row>
    <row r="276">
      <c r="M276" s="158"/>
    </row>
    <row r="277">
      <c r="M277" s="158"/>
    </row>
    <row r="278">
      <c r="M278" s="158"/>
    </row>
    <row r="279">
      <c r="M279" s="158"/>
    </row>
    <row r="280">
      <c r="M280" s="158"/>
    </row>
    <row r="281">
      <c r="M281" s="158"/>
    </row>
    <row r="282">
      <c r="M282" s="158"/>
    </row>
    <row r="283">
      <c r="M283" s="158"/>
    </row>
    <row r="284">
      <c r="M284" s="158"/>
    </row>
    <row r="285">
      <c r="M285" s="158"/>
    </row>
    <row r="286">
      <c r="M286" s="158"/>
    </row>
    <row r="287">
      <c r="M287" s="158"/>
    </row>
    <row r="288">
      <c r="M288" s="158"/>
    </row>
    <row r="289">
      <c r="M289" s="158"/>
    </row>
    <row r="290">
      <c r="M290" s="158"/>
    </row>
    <row r="291">
      <c r="M291" s="158"/>
    </row>
    <row r="292">
      <c r="M292" s="158"/>
    </row>
    <row r="293">
      <c r="M293" s="158"/>
    </row>
    <row r="294">
      <c r="M294" s="158"/>
    </row>
    <row r="295">
      <c r="M295" s="158"/>
    </row>
    <row r="296">
      <c r="M296" s="158"/>
    </row>
    <row r="297">
      <c r="M297" s="158"/>
    </row>
    <row r="298">
      <c r="M298" s="158"/>
    </row>
    <row r="299">
      <c r="M299" s="158"/>
    </row>
    <row r="300">
      <c r="M300" s="158"/>
    </row>
    <row r="301">
      <c r="M301" s="158"/>
    </row>
    <row r="302">
      <c r="M302" s="158"/>
    </row>
    <row r="303">
      <c r="M303" s="158"/>
    </row>
    <row r="304">
      <c r="M304" s="158"/>
    </row>
    <row r="305">
      <c r="M305" s="158"/>
    </row>
    <row r="306">
      <c r="M306" s="158"/>
    </row>
    <row r="307">
      <c r="M307" s="158"/>
    </row>
    <row r="308">
      <c r="M308" s="158"/>
    </row>
    <row r="309">
      <c r="M309" s="158"/>
    </row>
    <row r="310">
      <c r="M310" s="158"/>
    </row>
    <row r="311">
      <c r="M311" s="158"/>
    </row>
    <row r="312">
      <c r="M312" s="158"/>
    </row>
    <row r="313">
      <c r="M313" s="158"/>
    </row>
    <row r="314">
      <c r="M314" s="158"/>
    </row>
    <row r="315">
      <c r="M315" s="158"/>
    </row>
    <row r="316">
      <c r="M316" s="158"/>
    </row>
    <row r="317">
      <c r="M317" s="158"/>
    </row>
    <row r="318">
      <c r="M318" s="158"/>
    </row>
    <row r="319">
      <c r="M319" s="158"/>
    </row>
    <row r="320">
      <c r="M320" s="158"/>
    </row>
    <row r="321">
      <c r="M321" s="158"/>
    </row>
    <row r="322">
      <c r="M322" s="158"/>
    </row>
    <row r="323">
      <c r="M323" s="158"/>
    </row>
    <row r="324">
      <c r="M324" s="158"/>
    </row>
    <row r="325">
      <c r="M325" s="158"/>
    </row>
    <row r="326">
      <c r="M326" s="158"/>
    </row>
    <row r="327">
      <c r="M327" s="158"/>
    </row>
    <row r="328">
      <c r="M328" s="158"/>
    </row>
    <row r="329">
      <c r="M329" s="158"/>
    </row>
    <row r="330">
      <c r="M330" s="158"/>
    </row>
    <row r="331">
      <c r="M331" s="158"/>
    </row>
    <row r="332">
      <c r="M332" s="158"/>
    </row>
    <row r="333">
      <c r="M333" s="158"/>
    </row>
    <row r="334">
      <c r="M334" s="158"/>
    </row>
    <row r="335">
      <c r="M335" s="158"/>
    </row>
    <row r="336">
      <c r="M336" s="158"/>
    </row>
    <row r="337">
      <c r="M337" s="158"/>
    </row>
    <row r="338">
      <c r="M338" s="158"/>
    </row>
    <row r="339">
      <c r="M339" s="158"/>
    </row>
    <row r="340">
      <c r="M340" s="158"/>
    </row>
    <row r="341">
      <c r="M341" s="158"/>
    </row>
    <row r="342">
      <c r="M342" s="158"/>
    </row>
    <row r="343">
      <c r="M343" s="158"/>
    </row>
    <row r="344">
      <c r="M344" s="158"/>
    </row>
    <row r="345">
      <c r="M345" s="158"/>
    </row>
    <row r="346">
      <c r="M346" s="158"/>
    </row>
    <row r="347">
      <c r="M347" s="158"/>
    </row>
    <row r="348">
      <c r="M348" s="158"/>
    </row>
    <row r="349">
      <c r="M349" s="158"/>
    </row>
    <row r="350">
      <c r="M350" s="158"/>
    </row>
    <row r="351">
      <c r="M351" s="158"/>
    </row>
    <row r="352">
      <c r="M352" s="158"/>
    </row>
    <row r="353">
      <c r="M353" s="158"/>
    </row>
    <row r="354">
      <c r="M354" s="158"/>
    </row>
    <row r="355">
      <c r="M355" s="158"/>
    </row>
    <row r="356">
      <c r="M356" s="158"/>
    </row>
    <row r="357">
      <c r="M357" s="158"/>
    </row>
    <row r="358">
      <c r="M358" s="158"/>
    </row>
    <row r="359">
      <c r="M359" s="158"/>
    </row>
    <row r="360">
      <c r="M360" s="158"/>
    </row>
    <row r="361">
      <c r="M361" s="158"/>
    </row>
    <row r="362">
      <c r="M362" s="158"/>
    </row>
    <row r="363">
      <c r="M363" s="158"/>
    </row>
    <row r="364">
      <c r="M364" s="158"/>
    </row>
    <row r="365">
      <c r="M365" s="158"/>
    </row>
    <row r="366">
      <c r="M366" s="158"/>
    </row>
    <row r="367">
      <c r="M367" s="158"/>
    </row>
    <row r="368">
      <c r="M368" s="158"/>
    </row>
    <row r="369">
      <c r="M369" s="158"/>
    </row>
    <row r="370">
      <c r="M370" s="158"/>
    </row>
    <row r="371">
      <c r="M371" s="158"/>
    </row>
    <row r="372">
      <c r="M372" s="158"/>
    </row>
    <row r="373">
      <c r="M373" s="158"/>
    </row>
    <row r="374">
      <c r="M374" s="158"/>
    </row>
    <row r="375">
      <c r="M375" s="158"/>
    </row>
    <row r="376">
      <c r="M376" s="158"/>
    </row>
    <row r="377">
      <c r="M377" s="158"/>
    </row>
    <row r="378">
      <c r="M378" s="158"/>
    </row>
    <row r="379">
      <c r="M379" s="158"/>
    </row>
    <row r="380">
      <c r="M380" s="158"/>
    </row>
    <row r="381">
      <c r="M381" s="158"/>
    </row>
    <row r="382">
      <c r="M382" s="158"/>
    </row>
    <row r="383">
      <c r="M383" s="158"/>
    </row>
    <row r="384">
      <c r="M384" s="158"/>
    </row>
    <row r="385">
      <c r="M385" s="158"/>
    </row>
    <row r="386">
      <c r="M386" s="158"/>
    </row>
    <row r="387">
      <c r="M387" s="158"/>
    </row>
    <row r="388">
      <c r="M388" s="158"/>
    </row>
    <row r="389">
      <c r="M389" s="158"/>
    </row>
    <row r="390">
      <c r="M390" s="158"/>
    </row>
    <row r="391">
      <c r="M391" s="158"/>
    </row>
    <row r="392">
      <c r="M392" s="158"/>
    </row>
    <row r="393">
      <c r="M393" s="158"/>
    </row>
    <row r="394">
      <c r="M394" s="158"/>
    </row>
    <row r="395">
      <c r="M395" s="158"/>
    </row>
    <row r="396">
      <c r="M396" s="158"/>
    </row>
    <row r="397">
      <c r="M397" s="158"/>
    </row>
    <row r="398">
      <c r="M398" s="158"/>
    </row>
    <row r="399">
      <c r="M399" s="158"/>
    </row>
    <row r="400">
      <c r="M400" s="158"/>
    </row>
    <row r="401">
      <c r="M401" s="158"/>
    </row>
    <row r="402">
      <c r="M402" s="158"/>
    </row>
    <row r="403">
      <c r="M403" s="158"/>
    </row>
    <row r="404">
      <c r="M404" s="158"/>
    </row>
    <row r="405">
      <c r="M405" s="158"/>
    </row>
    <row r="406">
      <c r="M406" s="158"/>
    </row>
    <row r="407">
      <c r="M407" s="158"/>
    </row>
    <row r="408">
      <c r="M408" s="158"/>
    </row>
    <row r="409">
      <c r="M409" s="158"/>
    </row>
    <row r="410">
      <c r="M410" s="158"/>
    </row>
    <row r="411">
      <c r="M411" s="158"/>
    </row>
    <row r="412">
      <c r="M412" s="158"/>
    </row>
    <row r="413">
      <c r="M413" s="158"/>
    </row>
    <row r="414">
      <c r="M414" s="158"/>
    </row>
    <row r="415">
      <c r="M415" s="158"/>
    </row>
    <row r="416">
      <c r="M416" s="158"/>
    </row>
    <row r="417">
      <c r="M417" s="158"/>
    </row>
    <row r="418">
      <c r="M418" s="158"/>
    </row>
    <row r="419">
      <c r="M419" s="158"/>
    </row>
    <row r="420">
      <c r="M420" s="158"/>
    </row>
    <row r="421">
      <c r="M421" s="158"/>
    </row>
    <row r="422">
      <c r="M422" s="158"/>
    </row>
    <row r="423">
      <c r="M423" s="158"/>
    </row>
    <row r="424">
      <c r="M424" s="158"/>
    </row>
    <row r="425">
      <c r="M425" s="158"/>
    </row>
    <row r="426">
      <c r="M426" s="158"/>
    </row>
    <row r="427">
      <c r="M427" s="158"/>
    </row>
    <row r="428">
      <c r="M428" s="158"/>
    </row>
    <row r="429">
      <c r="M429" s="158"/>
    </row>
    <row r="430">
      <c r="M430" s="158"/>
    </row>
    <row r="431">
      <c r="M431" s="158"/>
    </row>
    <row r="432">
      <c r="M432" s="158"/>
    </row>
    <row r="433">
      <c r="M433" s="158"/>
    </row>
    <row r="434">
      <c r="M434" s="158"/>
    </row>
    <row r="435">
      <c r="M435" s="158"/>
    </row>
    <row r="436">
      <c r="M436" s="158"/>
    </row>
    <row r="437">
      <c r="M437" s="158"/>
    </row>
    <row r="438">
      <c r="M438" s="158"/>
    </row>
    <row r="439">
      <c r="M439" s="158"/>
    </row>
    <row r="440">
      <c r="M440" s="158"/>
    </row>
    <row r="441">
      <c r="M441" s="158"/>
    </row>
    <row r="442">
      <c r="M442" s="158"/>
    </row>
    <row r="443">
      <c r="M443" s="158"/>
    </row>
    <row r="444">
      <c r="M444" s="158"/>
    </row>
    <row r="445">
      <c r="M445" s="158"/>
    </row>
    <row r="446">
      <c r="M446" s="158"/>
    </row>
    <row r="447">
      <c r="M447" s="158"/>
    </row>
    <row r="448">
      <c r="M448" s="158"/>
    </row>
    <row r="449">
      <c r="M449" s="158"/>
    </row>
    <row r="450">
      <c r="M450" s="158"/>
    </row>
    <row r="451">
      <c r="M451" s="158"/>
    </row>
    <row r="452">
      <c r="M452" s="158"/>
    </row>
    <row r="453">
      <c r="M453" s="158"/>
    </row>
    <row r="454">
      <c r="M454" s="158"/>
    </row>
    <row r="455">
      <c r="M455" s="158"/>
    </row>
    <row r="456">
      <c r="M456" s="158"/>
    </row>
    <row r="457">
      <c r="M457" s="158"/>
    </row>
    <row r="458">
      <c r="M458" s="158"/>
    </row>
    <row r="459">
      <c r="M459" s="158"/>
    </row>
    <row r="460">
      <c r="M460" s="158"/>
    </row>
    <row r="461">
      <c r="M461" s="158"/>
    </row>
    <row r="462">
      <c r="M462" s="158"/>
    </row>
    <row r="463">
      <c r="M463" s="158"/>
    </row>
    <row r="464">
      <c r="M464" s="158"/>
    </row>
    <row r="465">
      <c r="M465" s="158"/>
    </row>
    <row r="466">
      <c r="M466" s="158"/>
    </row>
    <row r="467">
      <c r="M467" s="158"/>
    </row>
    <row r="468">
      <c r="M468" s="158"/>
    </row>
    <row r="469">
      <c r="M469" s="158"/>
    </row>
    <row r="470">
      <c r="M470" s="158"/>
    </row>
    <row r="471">
      <c r="M471" s="158"/>
    </row>
    <row r="472">
      <c r="M472" s="158"/>
    </row>
    <row r="473">
      <c r="M473" s="158"/>
    </row>
    <row r="474">
      <c r="M474" s="158"/>
    </row>
    <row r="475">
      <c r="M475" s="158"/>
    </row>
    <row r="476">
      <c r="M476" s="158"/>
    </row>
    <row r="477">
      <c r="M477" s="158"/>
    </row>
    <row r="478">
      <c r="M478" s="158"/>
    </row>
    <row r="479">
      <c r="M479" s="158"/>
    </row>
    <row r="480">
      <c r="M480" s="158"/>
    </row>
    <row r="481">
      <c r="M481" s="158"/>
    </row>
    <row r="482">
      <c r="M482" s="158"/>
    </row>
    <row r="483">
      <c r="M483" s="158"/>
    </row>
    <row r="484">
      <c r="M484" s="158"/>
    </row>
    <row r="485">
      <c r="M485" s="158"/>
    </row>
    <row r="486">
      <c r="M486" s="158"/>
    </row>
    <row r="487">
      <c r="M487" s="158"/>
    </row>
    <row r="488">
      <c r="M488" s="158"/>
    </row>
    <row r="489">
      <c r="M489" s="158"/>
    </row>
    <row r="490">
      <c r="M490" s="158"/>
    </row>
    <row r="491">
      <c r="M491" s="158"/>
    </row>
    <row r="492">
      <c r="M492" s="158"/>
    </row>
    <row r="493">
      <c r="M493" s="158"/>
    </row>
    <row r="494">
      <c r="M494" s="158"/>
    </row>
    <row r="495">
      <c r="M495" s="158"/>
    </row>
    <row r="496">
      <c r="M496" s="158"/>
    </row>
    <row r="497">
      <c r="M497" s="158"/>
    </row>
    <row r="498">
      <c r="M498" s="158"/>
    </row>
    <row r="499">
      <c r="M499" s="158"/>
    </row>
    <row r="500">
      <c r="M500" s="158"/>
    </row>
    <row r="501">
      <c r="M501" s="158"/>
    </row>
    <row r="502">
      <c r="M502" s="158"/>
    </row>
    <row r="503">
      <c r="M503" s="158"/>
    </row>
    <row r="504">
      <c r="M504" s="158"/>
    </row>
    <row r="505">
      <c r="M505" s="158"/>
    </row>
    <row r="506">
      <c r="M506" s="158"/>
    </row>
    <row r="507">
      <c r="M507" s="158"/>
    </row>
    <row r="508">
      <c r="M508" s="158"/>
    </row>
    <row r="509">
      <c r="M509" s="158"/>
    </row>
    <row r="510">
      <c r="M510" s="158"/>
    </row>
    <row r="511">
      <c r="M511" s="158"/>
    </row>
    <row r="512">
      <c r="M512" s="158"/>
    </row>
    <row r="513">
      <c r="M513" s="158"/>
    </row>
    <row r="514">
      <c r="M514" s="158"/>
    </row>
    <row r="515">
      <c r="M515" s="158"/>
    </row>
    <row r="516">
      <c r="M516" s="158"/>
    </row>
    <row r="517">
      <c r="M517" s="158"/>
    </row>
    <row r="518">
      <c r="M518" s="158"/>
    </row>
    <row r="519">
      <c r="M519" s="158"/>
    </row>
    <row r="520">
      <c r="M520" s="158"/>
    </row>
    <row r="521">
      <c r="M521" s="158"/>
    </row>
    <row r="522">
      <c r="M522" s="158"/>
    </row>
    <row r="523">
      <c r="M523" s="158"/>
    </row>
    <row r="524">
      <c r="M524" s="158"/>
    </row>
    <row r="525">
      <c r="M525" s="158"/>
    </row>
    <row r="526">
      <c r="M526" s="158"/>
    </row>
    <row r="527">
      <c r="M527" s="158"/>
    </row>
    <row r="528">
      <c r="M528" s="158"/>
    </row>
    <row r="529">
      <c r="M529" s="158"/>
    </row>
    <row r="530">
      <c r="M530" s="158"/>
    </row>
    <row r="531">
      <c r="M531" s="158"/>
    </row>
    <row r="532">
      <c r="M532" s="158"/>
    </row>
    <row r="533">
      <c r="M533" s="158"/>
    </row>
    <row r="534">
      <c r="M534" s="158"/>
    </row>
    <row r="535">
      <c r="M535" s="158"/>
    </row>
    <row r="536">
      <c r="M536" s="158"/>
    </row>
    <row r="537">
      <c r="M537" s="158"/>
    </row>
    <row r="538">
      <c r="M538" s="158"/>
    </row>
    <row r="539">
      <c r="M539" s="158"/>
    </row>
    <row r="540">
      <c r="M540" s="158"/>
    </row>
    <row r="541">
      <c r="M541" s="158"/>
    </row>
    <row r="542">
      <c r="M542" s="158"/>
    </row>
    <row r="543">
      <c r="M543" s="158"/>
    </row>
    <row r="544">
      <c r="M544" s="158"/>
    </row>
    <row r="545">
      <c r="M545" s="158"/>
    </row>
    <row r="546">
      <c r="M546" s="158"/>
    </row>
    <row r="547">
      <c r="M547" s="158"/>
    </row>
    <row r="548">
      <c r="M548" s="158"/>
    </row>
    <row r="549">
      <c r="M549" s="158"/>
    </row>
    <row r="550">
      <c r="M550" s="158"/>
    </row>
    <row r="551">
      <c r="M551" s="158"/>
    </row>
    <row r="552">
      <c r="M552" s="158"/>
    </row>
    <row r="553">
      <c r="M553" s="158"/>
    </row>
    <row r="554">
      <c r="M554" s="158"/>
    </row>
    <row r="555">
      <c r="M555" s="158"/>
    </row>
    <row r="556">
      <c r="M556" s="158"/>
    </row>
    <row r="557">
      <c r="M557" s="158"/>
    </row>
    <row r="558">
      <c r="M558" s="158"/>
    </row>
    <row r="559">
      <c r="M559" s="158"/>
    </row>
    <row r="560">
      <c r="M560" s="158"/>
    </row>
    <row r="561">
      <c r="M561" s="158"/>
    </row>
    <row r="562">
      <c r="M562" s="158"/>
    </row>
    <row r="563">
      <c r="M563" s="158"/>
    </row>
    <row r="564">
      <c r="M564" s="158"/>
    </row>
    <row r="565">
      <c r="M565" s="158"/>
    </row>
    <row r="566">
      <c r="M566" s="158"/>
    </row>
    <row r="567">
      <c r="M567" s="158"/>
    </row>
    <row r="568">
      <c r="M568" s="158"/>
    </row>
    <row r="569">
      <c r="M569" s="158"/>
    </row>
    <row r="570">
      <c r="M570" s="158"/>
    </row>
    <row r="571">
      <c r="M571" s="158"/>
    </row>
    <row r="572">
      <c r="M572" s="158"/>
    </row>
    <row r="573">
      <c r="M573" s="158"/>
    </row>
    <row r="574">
      <c r="M574" s="158"/>
    </row>
    <row r="575">
      <c r="M575" s="158"/>
    </row>
    <row r="576">
      <c r="M576" s="158"/>
    </row>
    <row r="577">
      <c r="M577" s="158"/>
    </row>
    <row r="578">
      <c r="M578" s="158"/>
    </row>
    <row r="579">
      <c r="M579" s="158"/>
    </row>
    <row r="580">
      <c r="M580" s="158"/>
    </row>
    <row r="581">
      <c r="M581" s="158"/>
    </row>
    <row r="582">
      <c r="M582" s="158"/>
    </row>
    <row r="583">
      <c r="M583" s="158"/>
    </row>
    <row r="584">
      <c r="M584" s="158"/>
    </row>
    <row r="585">
      <c r="M585" s="158"/>
    </row>
    <row r="586">
      <c r="M586" s="158"/>
    </row>
    <row r="587">
      <c r="M587" s="158"/>
    </row>
    <row r="588">
      <c r="M588" s="158"/>
    </row>
    <row r="589">
      <c r="M589" s="158"/>
    </row>
    <row r="590">
      <c r="M590" s="158"/>
    </row>
    <row r="591">
      <c r="M591" s="158"/>
    </row>
    <row r="592">
      <c r="M592" s="158"/>
    </row>
    <row r="593">
      <c r="M593" s="158"/>
    </row>
    <row r="594">
      <c r="M594" s="158"/>
    </row>
    <row r="595">
      <c r="M595" s="158"/>
    </row>
    <row r="596">
      <c r="M596" s="158"/>
    </row>
    <row r="597">
      <c r="M597" s="158"/>
    </row>
    <row r="598">
      <c r="M598" s="158"/>
    </row>
    <row r="599">
      <c r="M599" s="158"/>
    </row>
    <row r="600">
      <c r="M600" s="158"/>
    </row>
    <row r="601">
      <c r="M601" s="158"/>
    </row>
    <row r="602">
      <c r="M602" s="158"/>
    </row>
    <row r="603">
      <c r="M603" s="158"/>
    </row>
    <row r="604">
      <c r="M604" s="158"/>
    </row>
    <row r="605">
      <c r="M605" s="158"/>
    </row>
    <row r="606">
      <c r="M606" s="158"/>
    </row>
    <row r="607">
      <c r="M607" s="158"/>
    </row>
    <row r="608">
      <c r="M608" s="158"/>
    </row>
    <row r="609">
      <c r="M609" s="158"/>
    </row>
    <row r="610">
      <c r="M610" s="158"/>
    </row>
    <row r="611">
      <c r="M611" s="158"/>
    </row>
    <row r="612">
      <c r="M612" s="158"/>
    </row>
    <row r="613">
      <c r="M613" s="158"/>
    </row>
    <row r="614">
      <c r="M614" s="158"/>
    </row>
    <row r="615">
      <c r="M615" s="158"/>
    </row>
    <row r="616">
      <c r="M616" s="158"/>
    </row>
    <row r="617">
      <c r="M617" s="158"/>
    </row>
    <row r="618">
      <c r="M618" s="158"/>
    </row>
    <row r="619">
      <c r="M619" s="158"/>
    </row>
    <row r="620">
      <c r="M620" s="158"/>
    </row>
    <row r="621">
      <c r="M621" s="158"/>
    </row>
    <row r="622">
      <c r="M622" s="158"/>
    </row>
    <row r="623">
      <c r="M623" s="158"/>
    </row>
    <row r="624">
      <c r="M624" s="158"/>
    </row>
    <row r="625">
      <c r="M625" s="158"/>
    </row>
    <row r="626">
      <c r="M626" s="158"/>
    </row>
    <row r="627">
      <c r="M627" s="158"/>
    </row>
    <row r="628">
      <c r="M628" s="158"/>
    </row>
    <row r="629">
      <c r="M629" s="158"/>
    </row>
    <row r="630">
      <c r="M630" s="158"/>
    </row>
    <row r="631">
      <c r="M631" s="158"/>
    </row>
    <row r="632">
      <c r="M632" s="158"/>
    </row>
    <row r="633">
      <c r="M633" s="158"/>
    </row>
    <row r="634">
      <c r="M634" s="158"/>
    </row>
    <row r="635">
      <c r="M635" s="158"/>
    </row>
    <row r="636">
      <c r="M636" s="158"/>
    </row>
    <row r="637">
      <c r="M637" s="158"/>
    </row>
    <row r="638">
      <c r="M638" s="158"/>
    </row>
    <row r="639">
      <c r="M639" s="158"/>
    </row>
    <row r="640">
      <c r="M640" s="158"/>
    </row>
    <row r="641">
      <c r="M641" s="158"/>
    </row>
    <row r="642">
      <c r="M642" s="158"/>
    </row>
    <row r="643">
      <c r="M643" s="158"/>
    </row>
    <row r="644">
      <c r="M644" s="158"/>
    </row>
    <row r="645">
      <c r="M645" s="158"/>
    </row>
    <row r="646">
      <c r="M646" s="158"/>
    </row>
    <row r="647">
      <c r="M647" s="158"/>
    </row>
    <row r="648">
      <c r="M648" s="158"/>
    </row>
    <row r="649">
      <c r="M649" s="158"/>
    </row>
    <row r="650">
      <c r="M650" s="158"/>
    </row>
    <row r="651">
      <c r="M651" s="158"/>
    </row>
    <row r="652">
      <c r="M652" s="158"/>
    </row>
    <row r="653">
      <c r="M653" s="158"/>
    </row>
    <row r="654">
      <c r="M654" s="158"/>
    </row>
    <row r="655">
      <c r="M655" s="158"/>
    </row>
    <row r="656">
      <c r="M656" s="158"/>
    </row>
    <row r="657">
      <c r="M657" s="158"/>
    </row>
    <row r="658">
      <c r="M658" s="158"/>
    </row>
    <row r="659">
      <c r="M659" s="158"/>
    </row>
    <row r="660">
      <c r="M660" s="158"/>
    </row>
    <row r="661">
      <c r="M661" s="158"/>
    </row>
    <row r="662">
      <c r="M662" s="158"/>
    </row>
    <row r="663">
      <c r="M663" s="158"/>
    </row>
    <row r="664">
      <c r="M664" s="158"/>
    </row>
    <row r="665">
      <c r="M665" s="158"/>
    </row>
    <row r="666">
      <c r="M666" s="158"/>
    </row>
    <row r="667">
      <c r="M667" s="158"/>
    </row>
    <row r="668">
      <c r="M668" s="158"/>
    </row>
    <row r="669">
      <c r="M669" s="158"/>
    </row>
    <row r="670">
      <c r="M670" s="158"/>
    </row>
    <row r="671">
      <c r="M671" s="158"/>
    </row>
    <row r="672">
      <c r="M672" s="158"/>
    </row>
    <row r="673">
      <c r="M673" s="158"/>
    </row>
    <row r="674">
      <c r="M674" s="158"/>
    </row>
    <row r="675">
      <c r="M675" s="158"/>
    </row>
    <row r="676">
      <c r="M676" s="158"/>
    </row>
    <row r="677">
      <c r="M677" s="158"/>
    </row>
    <row r="678">
      <c r="M678" s="158"/>
    </row>
    <row r="679">
      <c r="M679" s="158"/>
    </row>
    <row r="680">
      <c r="M680" s="158"/>
    </row>
    <row r="681">
      <c r="M681" s="158"/>
    </row>
    <row r="682">
      <c r="M682" s="158"/>
    </row>
    <row r="683">
      <c r="M683" s="158"/>
    </row>
    <row r="684">
      <c r="M684" s="158"/>
    </row>
    <row r="685">
      <c r="M685" s="158"/>
    </row>
    <row r="686">
      <c r="M686" s="158"/>
    </row>
    <row r="687">
      <c r="M687" s="158"/>
    </row>
    <row r="688">
      <c r="M688" s="158"/>
    </row>
    <row r="689">
      <c r="M689" s="158"/>
    </row>
    <row r="690">
      <c r="M690" s="158"/>
    </row>
    <row r="691">
      <c r="M691" s="158"/>
    </row>
    <row r="692">
      <c r="M692" s="158"/>
    </row>
    <row r="693">
      <c r="M693" s="158"/>
    </row>
    <row r="694">
      <c r="M694" s="158"/>
    </row>
    <row r="695">
      <c r="M695" s="158"/>
    </row>
    <row r="696">
      <c r="M696" s="158"/>
    </row>
    <row r="697">
      <c r="M697" s="158"/>
    </row>
    <row r="698">
      <c r="M698" s="158"/>
    </row>
    <row r="699">
      <c r="M699" s="158"/>
    </row>
    <row r="700">
      <c r="M700" s="158"/>
    </row>
    <row r="701">
      <c r="M701" s="158"/>
    </row>
    <row r="702">
      <c r="M702" s="158"/>
    </row>
    <row r="703">
      <c r="M703" s="158"/>
    </row>
    <row r="704">
      <c r="M704" s="158"/>
    </row>
    <row r="705">
      <c r="M705" s="158"/>
    </row>
    <row r="706">
      <c r="M706" s="158"/>
    </row>
    <row r="707">
      <c r="M707" s="158"/>
    </row>
    <row r="708">
      <c r="M708" s="158"/>
    </row>
    <row r="709">
      <c r="M709" s="158"/>
    </row>
    <row r="710">
      <c r="M710" s="158"/>
    </row>
    <row r="711">
      <c r="M711" s="158"/>
    </row>
    <row r="712">
      <c r="M712" s="158"/>
    </row>
    <row r="713">
      <c r="M713" s="158"/>
    </row>
    <row r="714">
      <c r="M714" s="158"/>
    </row>
    <row r="715">
      <c r="M715" s="158"/>
    </row>
    <row r="716">
      <c r="M716" s="158"/>
    </row>
    <row r="717">
      <c r="M717" s="158"/>
    </row>
    <row r="718">
      <c r="M718" s="158"/>
    </row>
    <row r="719">
      <c r="M719" s="158"/>
    </row>
    <row r="720">
      <c r="M720" s="158"/>
    </row>
    <row r="721">
      <c r="M721" s="158"/>
    </row>
    <row r="722">
      <c r="M722" s="158"/>
    </row>
    <row r="723">
      <c r="M723" s="158"/>
    </row>
    <row r="724">
      <c r="M724" s="158"/>
    </row>
    <row r="725">
      <c r="M725" s="158"/>
    </row>
    <row r="726">
      <c r="M726" s="158"/>
    </row>
    <row r="727">
      <c r="M727" s="158"/>
    </row>
    <row r="728">
      <c r="M728" s="158"/>
    </row>
    <row r="729">
      <c r="M729" s="158"/>
    </row>
    <row r="730">
      <c r="M730" s="158"/>
    </row>
    <row r="731">
      <c r="M731" s="158"/>
    </row>
    <row r="732">
      <c r="M732" s="158"/>
    </row>
    <row r="733">
      <c r="M733" s="158"/>
    </row>
    <row r="734">
      <c r="M734" s="158"/>
    </row>
    <row r="735">
      <c r="M735" s="158"/>
    </row>
    <row r="736">
      <c r="M736" s="158"/>
    </row>
    <row r="737">
      <c r="M737" s="158"/>
    </row>
    <row r="738">
      <c r="M738" s="158"/>
    </row>
    <row r="739">
      <c r="M739" s="158"/>
    </row>
    <row r="740">
      <c r="M740" s="158"/>
    </row>
    <row r="741">
      <c r="M741" s="158"/>
    </row>
    <row r="742">
      <c r="M742" s="158"/>
    </row>
    <row r="743">
      <c r="M743" s="158"/>
    </row>
    <row r="744">
      <c r="M744" s="158"/>
    </row>
    <row r="745">
      <c r="M745" s="158"/>
    </row>
    <row r="746">
      <c r="M746" s="158"/>
    </row>
    <row r="747">
      <c r="M747" s="158"/>
    </row>
    <row r="748">
      <c r="M748" s="158"/>
    </row>
    <row r="749">
      <c r="M749" s="158"/>
    </row>
    <row r="750">
      <c r="M750" s="158"/>
    </row>
    <row r="751">
      <c r="M751" s="158"/>
    </row>
    <row r="752">
      <c r="M752" s="158"/>
    </row>
    <row r="753">
      <c r="M753" s="158"/>
    </row>
    <row r="754">
      <c r="M754" s="158"/>
    </row>
    <row r="755">
      <c r="M755" s="158"/>
    </row>
    <row r="756">
      <c r="M756" s="158"/>
    </row>
    <row r="757">
      <c r="M757" s="158"/>
    </row>
    <row r="758">
      <c r="M758" s="158"/>
    </row>
    <row r="759">
      <c r="M759" s="158"/>
    </row>
    <row r="760">
      <c r="M760" s="158"/>
    </row>
    <row r="761">
      <c r="M761" s="158"/>
    </row>
    <row r="762">
      <c r="M762" s="158"/>
    </row>
    <row r="763">
      <c r="M763" s="158"/>
    </row>
    <row r="764">
      <c r="M764" s="158"/>
    </row>
    <row r="765">
      <c r="M765" s="158"/>
    </row>
    <row r="766">
      <c r="M766" s="158"/>
    </row>
    <row r="767">
      <c r="M767" s="158"/>
    </row>
    <row r="768">
      <c r="M768" s="158"/>
    </row>
    <row r="769">
      <c r="M769" s="158"/>
    </row>
    <row r="770">
      <c r="M770" s="158"/>
    </row>
    <row r="771">
      <c r="M771" s="158"/>
    </row>
    <row r="772">
      <c r="M772" s="158"/>
    </row>
    <row r="773">
      <c r="M773" s="158"/>
    </row>
    <row r="774">
      <c r="M774" s="158"/>
    </row>
    <row r="775">
      <c r="M775" s="158"/>
    </row>
    <row r="776">
      <c r="M776" s="158"/>
    </row>
    <row r="777">
      <c r="M777" s="158"/>
    </row>
    <row r="778">
      <c r="M778" s="158"/>
    </row>
    <row r="779">
      <c r="M779" s="158"/>
    </row>
    <row r="780">
      <c r="M780" s="158"/>
    </row>
    <row r="781">
      <c r="M781" s="158"/>
    </row>
    <row r="782">
      <c r="M782" s="158"/>
    </row>
    <row r="783">
      <c r="M783" s="158"/>
    </row>
    <row r="784">
      <c r="M784" s="158"/>
    </row>
    <row r="785">
      <c r="M785" s="158"/>
    </row>
    <row r="786">
      <c r="M786" s="158"/>
    </row>
    <row r="787">
      <c r="M787" s="158"/>
    </row>
    <row r="788">
      <c r="M788" s="158"/>
    </row>
    <row r="789">
      <c r="M789" s="158"/>
    </row>
    <row r="790">
      <c r="M790" s="158"/>
    </row>
    <row r="791">
      <c r="M791" s="158"/>
    </row>
    <row r="792">
      <c r="M792" s="158"/>
    </row>
    <row r="793">
      <c r="M793" s="158"/>
    </row>
    <row r="794">
      <c r="M794" s="158"/>
    </row>
    <row r="795">
      <c r="M795" s="158"/>
    </row>
    <row r="796">
      <c r="M796" s="158"/>
    </row>
    <row r="797">
      <c r="M797" s="158"/>
    </row>
    <row r="798">
      <c r="M798" s="158"/>
    </row>
    <row r="799">
      <c r="M799" s="158"/>
    </row>
    <row r="800">
      <c r="M800" s="158"/>
    </row>
    <row r="801">
      <c r="M801" s="158"/>
    </row>
    <row r="802">
      <c r="M802" s="158"/>
    </row>
    <row r="803">
      <c r="M803" s="158"/>
    </row>
    <row r="804">
      <c r="M804" s="158"/>
    </row>
    <row r="805">
      <c r="M805" s="158"/>
    </row>
    <row r="806">
      <c r="M806" s="158"/>
    </row>
    <row r="807">
      <c r="M807" s="158"/>
    </row>
    <row r="808">
      <c r="M808" s="158"/>
    </row>
    <row r="809">
      <c r="M809" s="158"/>
    </row>
    <row r="810">
      <c r="M810" s="158"/>
    </row>
    <row r="811">
      <c r="M811" s="158"/>
    </row>
    <row r="812">
      <c r="M812" s="158"/>
    </row>
    <row r="813">
      <c r="M813" s="158"/>
    </row>
    <row r="814">
      <c r="M814" s="158"/>
    </row>
    <row r="815">
      <c r="M815" s="158"/>
    </row>
    <row r="816">
      <c r="M816" s="158"/>
    </row>
    <row r="817">
      <c r="M817" s="158"/>
    </row>
    <row r="818">
      <c r="M818" s="158"/>
    </row>
    <row r="819">
      <c r="M819" s="158"/>
    </row>
    <row r="820">
      <c r="M820" s="158"/>
    </row>
    <row r="821">
      <c r="M821" s="158"/>
    </row>
    <row r="822">
      <c r="M822" s="158"/>
    </row>
    <row r="823">
      <c r="M823" s="158"/>
    </row>
    <row r="824">
      <c r="M824" s="158"/>
    </row>
    <row r="825">
      <c r="M825" s="158"/>
    </row>
    <row r="826">
      <c r="M826" s="158"/>
    </row>
    <row r="827">
      <c r="M827" s="158"/>
    </row>
    <row r="828">
      <c r="M828" s="158"/>
    </row>
    <row r="829">
      <c r="M829" s="158"/>
    </row>
    <row r="830">
      <c r="M830" s="158"/>
    </row>
    <row r="831">
      <c r="M831" s="158"/>
    </row>
    <row r="832">
      <c r="M832" s="158"/>
    </row>
    <row r="833">
      <c r="M833" s="158"/>
    </row>
    <row r="834">
      <c r="M834" s="158"/>
    </row>
    <row r="835">
      <c r="M835" s="158"/>
    </row>
    <row r="836">
      <c r="M836" s="158"/>
    </row>
    <row r="837">
      <c r="M837" s="158"/>
    </row>
    <row r="838">
      <c r="M838" s="158"/>
    </row>
    <row r="839">
      <c r="M839" s="158"/>
    </row>
    <row r="840">
      <c r="M840" s="158"/>
    </row>
    <row r="841">
      <c r="M841" s="158"/>
    </row>
    <row r="842">
      <c r="M842" s="158"/>
    </row>
    <row r="843">
      <c r="M843" s="158"/>
    </row>
    <row r="844">
      <c r="M844" s="158"/>
    </row>
    <row r="845">
      <c r="M845" s="158"/>
    </row>
    <row r="846">
      <c r="M846" s="158"/>
    </row>
    <row r="847">
      <c r="M847" s="158"/>
    </row>
    <row r="848">
      <c r="M848" s="158"/>
    </row>
    <row r="849">
      <c r="M849" s="158"/>
    </row>
    <row r="850">
      <c r="M850" s="158"/>
    </row>
    <row r="851">
      <c r="M851" s="158"/>
    </row>
    <row r="852">
      <c r="M852" s="158"/>
    </row>
    <row r="853">
      <c r="M853" s="158"/>
    </row>
    <row r="854">
      <c r="M854" s="158"/>
    </row>
    <row r="855">
      <c r="M855" s="158"/>
    </row>
    <row r="856">
      <c r="M856" s="158"/>
    </row>
    <row r="857">
      <c r="M857" s="158"/>
    </row>
    <row r="858">
      <c r="M858" s="158"/>
    </row>
    <row r="859">
      <c r="M859" s="158"/>
    </row>
    <row r="860">
      <c r="M860" s="158"/>
    </row>
    <row r="861">
      <c r="M861" s="158"/>
    </row>
    <row r="862">
      <c r="M862" s="158"/>
    </row>
    <row r="863">
      <c r="M863" s="158"/>
    </row>
    <row r="864">
      <c r="M864" s="158"/>
    </row>
    <row r="865">
      <c r="M865" s="158"/>
    </row>
    <row r="866">
      <c r="M866" s="158"/>
    </row>
    <row r="867">
      <c r="M867" s="158"/>
    </row>
    <row r="868">
      <c r="M868" s="158"/>
    </row>
    <row r="869">
      <c r="M869" s="158"/>
    </row>
    <row r="870">
      <c r="M870" s="158"/>
    </row>
    <row r="871">
      <c r="M871" s="158"/>
    </row>
    <row r="872">
      <c r="M872" s="158"/>
    </row>
    <row r="873">
      <c r="M873" s="158"/>
    </row>
    <row r="874">
      <c r="M874" s="158"/>
    </row>
    <row r="875">
      <c r="M875" s="158"/>
    </row>
    <row r="876">
      <c r="M876" s="158"/>
    </row>
    <row r="877">
      <c r="M877" s="158"/>
    </row>
    <row r="878">
      <c r="M878" s="158"/>
    </row>
    <row r="879">
      <c r="M879" s="158"/>
    </row>
    <row r="880">
      <c r="M880" s="158"/>
    </row>
    <row r="881">
      <c r="M881" s="158"/>
    </row>
    <row r="882">
      <c r="M882" s="158"/>
    </row>
    <row r="883">
      <c r="M883" s="158"/>
    </row>
    <row r="884">
      <c r="M884" s="158"/>
    </row>
    <row r="885">
      <c r="M885" s="158"/>
    </row>
    <row r="886">
      <c r="M886" s="158"/>
    </row>
    <row r="887">
      <c r="M887" s="158"/>
    </row>
    <row r="888">
      <c r="M888" s="158"/>
    </row>
    <row r="889">
      <c r="M889" s="158"/>
    </row>
    <row r="890">
      <c r="M890" s="158"/>
    </row>
    <row r="891">
      <c r="M891" s="158"/>
    </row>
    <row r="892">
      <c r="M892" s="158"/>
    </row>
    <row r="893">
      <c r="M893" s="158"/>
    </row>
    <row r="894">
      <c r="M894" s="158"/>
    </row>
    <row r="895">
      <c r="M895" s="158"/>
    </row>
    <row r="896">
      <c r="M896" s="158"/>
    </row>
    <row r="897">
      <c r="M897" s="158"/>
    </row>
    <row r="898">
      <c r="M898" s="158"/>
    </row>
    <row r="899">
      <c r="M899" s="158"/>
    </row>
    <row r="900">
      <c r="M900" s="158"/>
    </row>
    <row r="901">
      <c r="M901" s="158"/>
    </row>
    <row r="902">
      <c r="M902" s="158"/>
    </row>
    <row r="903">
      <c r="M903" s="158"/>
    </row>
    <row r="904">
      <c r="M904" s="158"/>
    </row>
    <row r="905">
      <c r="M905" s="158"/>
    </row>
    <row r="906">
      <c r="M906" s="158"/>
    </row>
    <row r="907">
      <c r="M907" s="158"/>
    </row>
    <row r="908">
      <c r="M908" s="158"/>
    </row>
    <row r="909">
      <c r="M909" s="158"/>
    </row>
    <row r="910">
      <c r="M910" s="158"/>
    </row>
    <row r="911">
      <c r="M911" s="158"/>
    </row>
    <row r="912">
      <c r="M912" s="158"/>
    </row>
    <row r="913">
      <c r="M913" s="158"/>
    </row>
    <row r="914">
      <c r="M914" s="158"/>
    </row>
    <row r="915">
      <c r="M915" s="158"/>
    </row>
    <row r="916">
      <c r="M916" s="158"/>
    </row>
    <row r="917">
      <c r="M917" s="158"/>
    </row>
    <row r="918">
      <c r="M918" s="158"/>
    </row>
    <row r="919">
      <c r="M919" s="158"/>
    </row>
    <row r="920">
      <c r="M920" s="158"/>
    </row>
    <row r="921">
      <c r="M921" s="158"/>
    </row>
    <row r="922">
      <c r="M922" s="158"/>
    </row>
    <row r="923">
      <c r="M923" s="158"/>
    </row>
    <row r="924">
      <c r="M924" s="158"/>
    </row>
    <row r="925">
      <c r="M925" s="158"/>
    </row>
    <row r="926">
      <c r="M926" s="158"/>
    </row>
    <row r="927">
      <c r="M927" s="158"/>
    </row>
    <row r="928">
      <c r="M928" s="158"/>
    </row>
    <row r="929">
      <c r="M929" s="158"/>
    </row>
    <row r="930">
      <c r="M930" s="158"/>
    </row>
    <row r="931">
      <c r="M931" s="158"/>
    </row>
    <row r="932">
      <c r="M932" s="158"/>
    </row>
    <row r="933">
      <c r="M933" s="158"/>
    </row>
    <row r="934">
      <c r="M934" s="158"/>
    </row>
    <row r="935">
      <c r="M935" s="158"/>
    </row>
    <row r="936">
      <c r="M936" s="158"/>
    </row>
    <row r="937">
      <c r="M937" s="158"/>
    </row>
    <row r="938">
      <c r="M938" s="158"/>
    </row>
    <row r="939">
      <c r="M939" s="158"/>
    </row>
    <row r="940">
      <c r="M940" s="158"/>
    </row>
    <row r="941">
      <c r="M941" s="158"/>
    </row>
    <row r="942">
      <c r="M942" s="158"/>
    </row>
    <row r="943">
      <c r="M943" s="158"/>
    </row>
    <row r="944">
      <c r="M944" s="158"/>
    </row>
    <row r="945">
      <c r="M945" s="158"/>
    </row>
    <row r="946">
      <c r="M946" s="158"/>
    </row>
    <row r="947">
      <c r="M947" s="158"/>
    </row>
    <row r="948">
      <c r="M948" s="158"/>
    </row>
    <row r="949">
      <c r="M949" s="158"/>
    </row>
    <row r="950">
      <c r="M950" s="158"/>
    </row>
    <row r="951">
      <c r="M951" s="158"/>
    </row>
    <row r="952">
      <c r="M952" s="158"/>
    </row>
    <row r="953">
      <c r="M953" s="158"/>
    </row>
    <row r="954">
      <c r="M954" s="158"/>
    </row>
    <row r="955">
      <c r="M955" s="158"/>
    </row>
    <row r="956">
      <c r="M956" s="158"/>
    </row>
    <row r="957">
      <c r="M957" s="158"/>
    </row>
    <row r="958">
      <c r="M958" s="158"/>
    </row>
    <row r="959">
      <c r="M959" s="158"/>
    </row>
    <row r="960">
      <c r="M960" s="158"/>
    </row>
    <row r="961">
      <c r="M961" s="158"/>
    </row>
    <row r="962">
      <c r="M962" s="158"/>
    </row>
    <row r="963">
      <c r="M963" s="158"/>
    </row>
    <row r="964">
      <c r="M964" s="158"/>
    </row>
    <row r="965">
      <c r="M965" s="158"/>
    </row>
    <row r="966">
      <c r="M966" s="158"/>
    </row>
    <row r="967">
      <c r="M967" s="158"/>
    </row>
    <row r="968">
      <c r="M968" s="158"/>
    </row>
    <row r="969">
      <c r="M969" s="158"/>
    </row>
    <row r="970">
      <c r="M970" s="158"/>
    </row>
    <row r="971">
      <c r="M971" s="158"/>
    </row>
    <row r="972">
      <c r="M972" s="158"/>
    </row>
    <row r="973">
      <c r="M973" s="158"/>
    </row>
    <row r="974">
      <c r="M974" s="158"/>
    </row>
    <row r="975">
      <c r="M975" s="158"/>
    </row>
    <row r="976">
      <c r="M976" s="158"/>
    </row>
    <row r="977">
      <c r="M977" s="158"/>
    </row>
    <row r="978">
      <c r="M978" s="158"/>
    </row>
    <row r="979">
      <c r="M979" s="158"/>
    </row>
    <row r="980">
      <c r="M980" s="158"/>
    </row>
    <row r="981">
      <c r="M981" s="158"/>
    </row>
    <row r="982">
      <c r="M982" s="158"/>
    </row>
    <row r="983">
      <c r="M983" s="158"/>
    </row>
    <row r="984">
      <c r="M984" s="158"/>
    </row>
    <row r="985">
      <c r="M985" s="158"/>
    </row>
    <row r="986">
      <c r="M986" s="158"/>
    </row>
    <row r="987">
      <c r="M987" s="158"/>
    </row>
    <row r="988">
      <c r="M988" s="158"/>
    </row>
    <row r="989">
      <c r="M989" s="158"/>
    </row>
    <row r="990">
      <c r="M990" s="158"/>
    </row>
    <row r="991">
      <c r="M991" s="158"/>
    </row>
    <row r="992">
      <c r="M992" s="158"/>
    </row>
    <row r="993">
      <c r="M993" s="158"/>
    </row>
    <row r="994">
      <c r="M994" s="158"/>
    </row>
    <row r="995">
      <c r="M995" s="158"/>
    </row>
    <row r="996">
      <c r="M996" s="158"/>
    </row>
    <row r="997">
      <c r="M997" s="158"/>
    </row>
    <row r="998">
      <c r="M998" s="158"/>
    </row>
    <row r="999">
      <c r="M999" s="158"/>
    </row>
    <row r="1000">
      <c r="M1000" s="158"/>
    </row>
    <row r="1001">
      <c r="M1001" s="158"/>
    </row>
    <row r="1002">
      <c r="M1002" s="158"/>
    </row>
    <row r="1003">
      <c r="M1003" s="158"/>
    </row>
    <row r="1004">
      <c r="M1004" s="158"/>
    </row>
    <row r="1005">
      <c r="M1005" s="158"/>
    </row>
    <row r="1006">
      <c r="M1006" s="158"/>
    </row>
    <row r="1007">
      <c r="M1007" s="158"/>
    </row>
    <row r="1008">
      <c r="M1008" s="158"/>
    </row>
    <row r="1009">
      <c r="M1009" s="158"/>
    </row>
    <row r="1010">
      <c r="M1010" s="158"/>
    </row>
    <row r="1011">
      <c r="M1011" s="158"/>
    </row>
    <row r="1012">
      <c r="M1012" s="158"/>
    </row>
    <row r="1013">
      <c r="M1013" s="158"/>
    </row>
    <row r="1014">
      <c r="M1014" s="158"/>
    </row>
    <row r="1015">
      <c r="M1015" s="158"/>
    </row>
    <row r="1016">
      <c r="M1016" s="158"/>
    </row>
    <row r="1017">
      <c r="M1017" s="158"/>
    </row>
    <row r="1018">
      <c r="M1018" s="158"/>
    </row>
    <row r="1019">
      <c r="M1019" s="158"/>
    </row>
    <row r="1020">
      <c r="M1020" s="158"/>
    </row>
    <row r="1021">
      <c r="M1021" s="158"/>
    </row>
    <row r="1022">
      <c r="M1022" s="158"/>
    </row>
    <row r="1023">
      <c r="M1023" s="158"/>
    </row>
    <row r="1024">
      <c r="M1024" s="158"/>
    </row>
    <row r="1025">
      <c r="M1025" s="158"/>
    </row>
    <row r="1026">
      <c r="M1026" s="158"/>
    </row>
    <row r="1027">
      <c r="M1027" s="158"/>
    </row>
    <row r="1028">
      <c r="M1028" s="158"/>
    </row>
    <row r="1029">
      <c r="M1029" s="158"/>
    </row>
    <row r="1030">
      <c r="M1030" s="158"/>
    </row>
    <row r="1031">
      <c r="M1031" s="158"/>
    </row>
    <row r="1032">
      <c r="M1032" s="158"/>
    </row>
    <row r="1033">
      <c r="M1033" s="158"/>
    </row>
    <row r="1034">
      <c r="M1034" s="158"/>
    </row>
  </sheetData>
  <mergeCells count="11">
    <mergeCell ref="I20:I26"/>
    <mergeCell ref="J22:J25"/>
    <mergeCell ref="A27:A32"/>
    <mergeCell ref="I27:I32"/>
    <mergeCell ref="I4:I6"/>
    <mergeCell ref="I7:I8"/>
    <mergeCell ref="J7:J8"/>
    <mergeCell ref="K7:K8"/>
    <mergeCell ref="A10:A17"/>
    <mergeCell ref="I10:I17"/>
    <mergeCell ref="I18:I19"/>
  </mergeCells>
  <conditionalFormatting sqref="M44:M61">
    <cfRule type="cellIs" dxfId="0" priority="1" operator="greaterThan">
      <formula>0</formula>
    </cfRule>
  </conditionalFormatting>
  <drawing r:id="rId1"/>
</worksheet>
</file>